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Norbert\Desktop\Arbeitsunterlagen\Belegung\"/>
    </mc:Choice>
  </mc:AlternateContent>
  <xr:revisionPtr revIDLastSave="0" documentId="13_ncr:1_{9167B25E-DF7F-4AE8-AD0C-4027A7FFB1B8}" xr6:coauthVersionLast="47" xr6:coauthVersionMax="47" xr10:uidLastSave="{00000000-0000-0000-0000-000000000000}"/>
  <bookViews>
    <workbookView xWindow="-120" yWindow="-16320" windowWidth="29040" windowHeight="15720" tabRatio="847" xr2:uid="{00000000-000D-0000-FFFF-FFFF00000000}"/>
  </bookViews>
  <sheets>
    <sheet name="Belegungsanalyse " sheetId="1" r:id="rId1"/>
  </sheets>
  <externalReferences>
    <externalReference r:id="rId2"/>
    <externalReference r:id="rId3"/>
    <externalReference r:id="rId4"/>
  </externalReferences>
  <definedNames>
    <definedName name="ABM" localSheetId="0">[1]Wirtschaftsvergleich!#REF!</definedName>
    <definedName name="ABM">'[2]A5 Wirtschaftsvergleich'!#REF!</definedName>
    <definedName name="Akt.Jahr">[3]Hausblatt!$B$56</definedName>
    <definedName name="Ausschank_beahk" localSheetId="0">[1]Wirtschaftsvergleich!#REF!</definedName>
    <definedName name="Ausschank_beahk">'[2]A5 Wirtschaftsvergleich'!#REF!</definedName>
    <definedName name="Ausschank_Ein" localSheetId="0">[1]Wirtschaftsvergleich!#REF!</definedName>
    <definedName name="Ausschank_Ein">'[2]A5 Wirtschaftsvergleich'!#REF!</definedName>
    <definedName name="BAZ" localSheetId="0">[1]Wirtschaftsvergleich!#REF!</definedName>
    <definedName name="BAZ">'[2]A5 Wirtschaftsvergleich'!#REF!</definedName>
    <definedName name="Bedarfblatt.Monat">#REF!</definedName>
    <definedName name="Beherb_Einn" localSheetId="0">[1]Wirtschaftsvergleich!#REF!</definedName>
    <definedName name="Beherb_Einn">'[2]A5 Wirtschaftsvergleich'!#REF!</definedName>
    <definedName name="Bundesland">[3]Hausblatt!$B$61</definedName>
    <definedName name="Dienstarten">[3]Hausblatt!$B$118:$B$124</definedName>
    <definedName name="do_feiertagszuschlag_new">#REF!</definedName>
    <definedName name="do_findefeiertag">#REF!</definedName>
    <definedName name="do_ruhestunden_test">#REF!</definedName>
    <definedName name="do_wochentag">#REF!</definedName>
    <definedName name="_xlnm.Print_Area" localSheetId="0">'Belegungsanalyse '!$A$1:$D$91</definedName>
    <definedName name="_xlnm.Print_Titles" localSheetId="0">'Belegungsanalyse '!$1:$2</definedName>
    <definedName name="Ein_Schadenersatz" localSheetId="0">[1]Wirtschaftsvergleich!#REF!</definedName>
    <definedName name="Ein_Schadenersatz">'[2]A5 Wirtschaftsvergleich'!#REF!</definedName>
    <definedName name="Feiertage">[3]Hausblatt!$T$65:$T$84</definedName>
    <definedName name="Fernsprecher_Ein" localSheetId="0">[1]Wirtschaftsvergleich!#REF!</definedName>
    <definedName name="Fernsprecher_Ein">'[2]A5 Wirtschaftsvergleich'!#REF!</definedName>
    <definedName name="FK_Versicherung" localSheetId="0">[1]Wirtschaftsvergleich!#REF!</definedName>
    <definedName name="FK_Versicherung">'[2]A5 Wirtschaftsvergleich'!#REF!</definedName>
    <definedName name="Gepäcktrans_beahk" localSheetId="0">[1]Wirtschaftsvergleich!#REF!</definedName>
    <definedName name="Gepäcktrans_beahk">'[2]A5 Wirtschaftsvergleich'!#REF!</definedName>
    <definedName name="Gepäcktransp_Ein" localSheetId="0">[1]Wirtschaftsvergleich!#REF!</definedName>
    <definedName name="Gepäcktransp_Ein">'[2]A5 Wirtschaftsvergleich'!#REF!</definedName>
    <definedName name="Gesamteinnahmen" localSheetId="0">[1]Wirtschaftsvergleich!#REF!</definedName>
    <definedName name="Gesamteinnahmen">'[2]A5 Wirtschaftsvergleich'!#REF!</definedName>
    <definedName name="Hausname">[3]Hausblatt!$B$53</definedName>
    <definedName name="Kantinen_Ein" localSheetId="0">[1]Wirtschaftsvergleich!#REF!</definedName>
    <definedName name="Kantinen_Ein">'[2]A5 Wirtschaftsvergleich'!#REF!</definedName>
    <definedName name="Kurtaxe" localSheetId="0">[1]Wirtschaftsvergleich!#REF!</definedName>
    <definedName name="Kurtaxe">'[2]A5 Wirtschaftsvergleich'!#REF!</definedName>
    <definedName name="Kurtaxe_beahk" localSheetId="0">[1]Wirtschaftsvergleich!#REF!</definedName>
    <definedName name="Kurtaxe_beahk">'[2]A5 Wirtschaftsvergleich'!#REF!</definedName>
    <definedName name="max.std.tag">[3]Hausblatt!$B$107</definedName>
    <definedName name="Mitarbeiter01">[3]Personaldaten!$B$1</definedName>
    <definedName name="Mitarbeiter01.ATW">[3]Personaldaten!$B$4</definedName>
    <definedName name="Mitarbeiter01.ST">[3]Personaldaten!$B$2</definedName>
    <definedName name="Mitarbeiter01.zsd">'[3]Planung Jan'!$AJ$23</definedName>
    <definedName name="Mitarbeiter01.zsdk">'[3]Planung Jan'!$AJ$22</definedName>
    <definedName name="Mitarbeiter02">[3]Personaldaten!$E$1</definedName>
    <definedName name="Mitarbeiter02.ATW">[3]Personaldaten!$E$4</definedName>
    <definedName name="Mitarbeiter02.ST">[3]Personaldaten!$E$2</definedName>
    <definedName name="Mitarbeiter02.zsd">'[3]Planung Jan'!$AJ$37</definedName>
    <definedName name="Mitarbeiter02.zsdk">'[3]Planung Jan'!$AJ$36</definedName>
    <definedName name="Mitarbeiter03">[3]Personaldaten!$H$1</definedName>
    <definedName name="Mitarbeiter03.ATW">[3]Personaldaten!$H$4</definedName>
    <definedName name="Mitarbeiter03.ST">[3]Personaldaten!$H$2</definedName>
    <definedName name="Mitarbeiter03.zsd">'[3]Planung Jan'!$AJ$51</definedName>
    <definedName name="Mitarbeiter03.zsdk">'[3]Planung Jan'!$AJ$50</definedName>
    <definedName name="Mitarbeiter04">[3]Personaldaten!$K$1</definedName>
    <definedName name="Mitarbeiter04.ATW">[3]Personaldaten!$K$4</definedName>
    <definedName name="Mitarbeiter04.ST">[3]Personaldaten!$K$2</definedName>
    <definedName name="Mitarbeiter04.zsd">'[3]Planung Jan'!$AJ$65</definedName>
    <definedName name="Mitarbeiter04.zsdk">'[3]Planung Jan'!$AJ$64</definedName>
    <definedName name="Mitarbeiter05">[3]Personaldaten!$N$1</definedName>
    <definedName name="Mitarbeiter05.ATW">[3]Personaldaten!$N$4</definedName>
    <definedName name="Mitarbeiter05.ST">[3]Personaldaten!$N$2</definedName>
    <definedName name="Mitarbeiter05.zsd">'[3]Planung Jan'!$AJ$79</definedName>
    <definedName name="Mitarbeiter05.zsdk">'[3]Planung Jan'!$AJ$78</definedName>
    <definedName name="Mitarbeiter06">[3]Personaldaten!$Q$1</definedName>
    <definedName name="Mitarbeiter06.ATW">[3]Personaldaten!$Q$4</definedName>
    <definedName name="Mitarbeiter06.ST">[3]Personaldaten!$Q$2</definedName>
    <definedName name="Mitarbeiter06.zsd">'[3]Planung Jan'!$AJ$93</definedName>
    <definedName name="Mitarbeiter06.zsdk">'[3]Planung Jan'!$AJ$92</definedName>
    <definedName name="Mitarbeiter07">[3]Personaldaten!$T$1</definedName>
    <definedName name="Mitarbeiter07.ATW">[3]Personaldaten!$T$4</definedName>
    <definedName name="Mitarbeiter07.ST">[3]Personaldaten!$T$2</definedName>
    <definedName name="Mitarbeiter07.zsd">'[3]Planung Jan'!$AJ$107</definedName>
    <definedName name="Mitarbeiter07.zsdk">'[3]Planung Jan'!$AJ$106</definedName>
    <definedName name="Mitarbeiter08">[3]Personaldaten!$W$1</definedName>
    <definedName name="Mitarbeiter08.ATW">[3]Personaldaten!$W$4</definedName>
    <definedName name="Mitarbeiter08.ST">[3]Personaldaten!$W$2</definedName>
    <definedName name="Mitarbeiter08.zsd">'[3]Planung Jan'!$AJ$121</definedName>
    <definedName name="Mitarbeiter08.zsdk">'[3]Planung Jan'!$AJ$120</definedName>
    <definedName name="Mitarbeiter09">[3]Personaldaten!$Z$1</definedName>
    <definedName name="Mitarbeiter09.ATW">[3]Personaldaten!$Z$4</definedName>
    <definedName name="Mitarbeiter09.ST">[3]Personaldaten!$Z$2</definedName>
    <definedName name="Mitarbeiter09.zsd">'[3]Planung Jan'!$AJ$135</definedName>
    <definedName name="Mitarbeiter09.zsdk">'[3]Planung Jan'!$AJ$134</definedName>
    <definedName name="Mitarbeiter10">[3]Personaldaten!$AC$1</definedName>
    <definedName name="Mitarbeiter10.ATW">[3]Personaldaten!$AC$4</definedName>
    <definedName name="Mitarbeiter10.ST">[3]Personaldaten!$AC$2</definedName>
    <definedName name="Mitarbeiter10.zsd">'[3]Planung Jan'!$AJ$149</definedName>
    <definedName name="Mitarbeiter10.zsdk">'[3]Planung Jan'!$AJ$148</definedName>
    <definedName name="Mitarbeiter11">[3]Personaldaten!$B$31</definedName>
    <definedName name="Mitarbeiter11.ATW">[3]Personaldaten!$B$34</definedName>
    <definedName name="Mitarbeiter11.ST">[3]Personaldaten!$B$32</definedName>
    <definedName name="Mitarbeiter11.zsd">'[3]Planung Jan'!$AJ$163</definedName>
    <definedName name="Mitarbeiter11.zsdk">'[3]Planung Jan'!$AJ$162</definedName>
    <definedName name="Mitarbeiter12">[3]Personaldaten!$E$31</definedName>
    <definedName name="Mitarbeiter12.ATW">[3]Personaldaten!$E$34</definedName>
    <definedName name="Mitarbeiter12.ST">[3]Personaldaten!$E$32</definedName>
    <definedName name="Mitarbeiter12.zsd">'[3]Planung Jan'!$AJ$177</definedName>
    <definedName name="Mitarbeiter12.zsdk">'[3]Planung Jan'!$AJ$176</definedName>
    <definedName name="Mitarbeiter13">[3]Personaldaten!$H$31</definedName>
    <definedName name="Mitarbeiter13.ATW">[3]Personaldaten!$H$34</definedName>
    <definedName name="Mitarbeiter13.ST">[3]Personaldaten!$H$32</definedName>
    <definedName name="Mitarbeiter13.zsd">'[3]Planung Jan'!$AJ$191</definedName>
    <definedName name="Mitarbeiter13.zsdk">'[3]Planung Jan'!$AJ$190</definedName>
    <definedName name="Mitarbeiter14">[3]Personaldaten!$K$31</definedName>
    <definedName name="Mitarbeiter14.ATW">[3]Personaldaten!$K$34</definedName>
    <definedName name="Mitarbeiter14.ST">[3]Personaldaten!$K$32</definedName>
    <definedName name="Mitarbeiter14.zsd">'[3]Planung Jan'!$AJ$205</definedName>
    <definedName name="Mitarbeiter14.zsdk">'[3]Planung Jan'!$AJ$204</definedName>
    <definedName name="Mitarbeiter15">[3]Personaldaten!$N$31</definedName>
    <definedName name="Mitarbeiter15.ATW">[3]Personaldaten!$N$34</definedName>
    <definedName name="Mitarbeiter15.ST">[3]Personaldaten!$N$32</definedName>
    <definedName name="Mitarbeiter15.zsd">'[3]Planung Jan'!$AJ$219</definedName>
    <definedName name="Mitarbeiter15.zsdk">'[3]Planung Jan'!$AJ$218</definedName>
    <definedName name="Mitarbeiter16">[3]Personaldaten!$Q$31</definedName>
    <definedName name="Mitarbeiter16.ATW">[3]Personaldaten!$Q$34</definedName>
    <definedName name="Mitarbeiter16.ST">[3]Personaldaten!$Q$32</definedName>
    <definedName name="Mitarbeiter16.zsd">'[3]Planung Jan'!$AJ$233</definedName>
    <definedName name="Mitarbeiter16.zsdk">'[3]Planung Jan'!$AJ$232</definedName>
    <definedName name="Mitarbeiter17">[3]Personaldaten!$T$31</definedName>
    <definedName name="Mitarbeiter17.ATW">[3]Personaldaten!$T$34</definedName>
    <definedName name="Mitarbeiter17.ST">[3]Personaldaten!$T$32</definedName>
    <definedName name="Mitarbeiter17.zsd">'[3]Planung Jan'!$AJ$247</definedName>
    <definedName name="Mitarbeiter17.zsdk">'[3]Planung Jan'!$AJ$246</definedName>
    <definedName name="Mitarbeiter18">[3]Personaldaten!$W$31</definedName>
    <definedName name="Mitarbeiter18.ATW">[3]Personaldaten!$W$34</definedName>
    <definedName name="Mitarbeiter18.ST">[3]Personaldaten!$W$32</definedName>
    <definedName name="Mitarbeiter18.zsd">'[3]Planung Jan'!$AJ$261</definedName>
    <definedName name="Mitarbeiter18.zsdk">'[3]Planung Jan'!$AJ$260</definedName>
    <definedName name="Mitarbeiter19">[3]Personaldaten!$Z$31</definedName>
    <definedName name="Mitarbeiter19.ATW">[3]Personaldaten!$Z$34</definedName>
    <definedName name="Mitarbeiter19.ST">[3]Personaldaten!$Z$32</definedName>
    <definedName name="Mitarbeiter19.zsd">'[3]Planung Jan'!$AJ$275</definedName>
    <definedName name="Mitarbeiter19.zsdk">'[3]Planung Jan'!$AJ$274</definedName>
    <definedName name="Mitarbeiter20">[3]Personaldaten!$AC$31</definedName>
    <definedName name="Mitarbeiter20.ATW">[3]Personaldaten!$AC$34</definedName>
    <definedName name="Mitarbeiter20.ST">[3]Personaldaten!$AC$32</definedName>
    <definedName name="Mitarbeiter20.zsd">'[3]Planung Jan'!$AJ$289</definedName>
    <definedName name="Mitarbeiter20.zsdk">'[3]Planung Jan'!$AJ$288</definedName>
    <definedName name="Mitarbeiter21">[3]Personaldaten!$B$60</definedName>
    <definedName name="Mitarbeiter21.ATW">[3]Personaldaten!$B$63</definedName>
    <definedName name="Mitarbeiter21.ST">[3]Personaldaten!$B$61</definedName>
    <definedName name="Mitarbeiter21.zsd">'[3]Planung Jan'!$AJ$303</definedName>
    <definedName name="Mitarbeiter21.zsdk">'[3]Planung Jan'!$AJ$302</definedName>
    <definedName name="Mitarbeiter22">[3]Personaldaten!$E$60</definedName>
    <definedName name="Mitarbeiter22.ATW">[3]Personaldaten!$E$63</definedName>
    <definedName name="Mitarbeiter22.ST">[3]Personaldaten!$E$61</definedName>
    <definedName name="Mitarbeiter22.zsd">'[3]Planung Jan'!$AJ$317</definedName>
    <definedName name="Mitarbeiter22.zsdk">'[3]Planung Jan'!$AJ$316</definedName>
    <definedName name="Mitarbeiter23">[3]Personaldaten!$H$60</definedName>
    <definedName name="Mitarbeiter23.ATW">[3]Personaldaten!$H$63</definedName>
    <definedName name="Mitarbeiter23.ST">[3]Personaldaten!$H$61</definedName>
    <definedName name="Mitarbeiter23.zsd">'[3]Planung Jan'!$AJ$331</definedName>
    <definedName name="Mitarbeiter23.zsdk">'[3]Planung Jan'!$AJ$330</definedName>
    <definedName name="Mitarbeiter24">[3]Personaldaten!$K$60</definedName>
    <definedName name="Mitarbeiter24.ATW">[3]Personaldaten!$K$63</definedName>
    <definedName name="Mitarbeiter24.ST">[3]Personaldaten!$K$61</definedName>
    <definedName name="Mitarbeiter24.zsd">'[3]Planung Jan'!$AJ$345</definedName>
    <definedName name="Mitarbeiter24.zsdk">'[3]Planung Jan'!$AJ$344</definedName>
    <definedName name="Mitarbeiter25">[3]Personaldaten!$N$60</definedName>
    <definedName name="Mitarbeiter25.ATW">[3]Personaldaten!$N$63</definedName>
    <definedName name="Mitarbeiter25.ST">[3]Personaldaten!$N$61</definedName>
    <definedName name="Mitarbeiter25.zsd">'[3]Planung Jan'!$AJ$359</definedName>
    <definedName name="Mitarbeiter25.zsdk">'[3]Planung Jan'!$AJ$358</definedName>
    <definedName name="Mitarbeiter26">[3]Personaldaten!$Q$60</definedName>
    <definedName name="Mitarbeiter26.ATW">[3]Personaldaten!$Q$63</definedName>
    <definedName name="Mitarbeiter26.ST">[3]Personaldaten!$Q$61</definedName>
    <definedName name="Mitarbeiter26.zsd">'[3]Planung Jan'!$AJ$373</definedName>
    <definedName name="Mitarbeiter26.zsdk">'[3]Planung Jan'!$AJ$372</definedName>
    <definedName name="Mitarbeiter27">[3]Personaldaten!$T$60</definedName>
    <definedName name="Mitarbeiter27.ATW">[3]Personaldaten!$T$63</definedName>
    <definedName name="Mitarbeiter27.ST">[3]Personaldaten!$T$61</definedName>
    <definedName name="Mitarbeiter27.zsd">'[3]Planung Jan'!$AJ$387</definedName>
    <definedName name="Mitarbeiter27.zsdk">'[3]Planung Jan'!$AJ$386</definedName>
    <definedName name="Mitarbeiter28">[3]Personaldaten!$W$60</definedName>
    <definedName name="Mitarbeiter28.ATW">[3]Personaldaten!$W$63</definedName>
    <definedName name="Mitarbeiter28.ST">[3]Personaldaten!$W$61</definedName>
    <definedName name="Mitarbeiter28.zsd">'[3]Planung Jan'!$AJ$401</definedName>
    <definedName name="Mitarbeiter28.zsdk">'[3]Planung Jan'!$AJ$400</definedName>
    <definedName name="Mitarbeiter29">[3]Personaldaten!$Z$60</definedName>
    <definedName name="Mitarbeiter29.ATW">[3]Personaldaten!$Z$63</definedName>
    <definedName name="Mitarbeiter29.ST">[3]Personaldaten!$Z$61</definedName>
    <definedName name="Mitarbeiter29.zsd">'[3]Planung Jan'!$AJ$415</definedName>
    <definedName name="Mitarbeiter29.zsdk">'[3]Planung Jan'!$AJ$414</definedName>
    <definedName name="Mitarbeiter30">[3]Personaldaten!$AC$60</definedName>
    <definedName name="Mitarbeiter30.ATW">[3]Personaldaten!$AC$63</definedName>
    <definedName name="Mitarbeiter30.ST">[3]Personaldaten!$AC$61</definedName>
    <definedName name="Mitarbeiter30.zsd">'[3]Planung Jan'!$AJ$429</definedName>
    <definedName name="Mitarbeiter30.zsdk">'[3]Planung Jan'!$AJ$428</definedName>
    <definedName name="Monate2">[3]Hausblatt!$B$11:$C$22</definedName>
    <definedName name="Müllabfuhr_bbahk" localSheetId="0">[1]Wirtschaftsvergleich!$E$26</definedName>
    <definedName name="Müllabfuhr_bbahk">'[2]A5 Wirtschaftsvergleich'!$E$26</definedName>
    <definedName name="Pause1">[3]Hausblatt!$B$88</definedName>
    <definedName name="Pause2">[3]Hausblatt!$B$89</definedName>
    <definedName name="Pause3">[3]Hausblatt!$B$90</definedName>
    <definedName name="Programme" localSheetId="0">[1]Wirtschaftsvergleich!#REF!</definedName>
    <definedName name="Programme">'[2]A5 Wirtschaftsvergleich'!#REF!</definedName>
    <definedName name="Sachbezüge" localSheetId="0">[1]Wirtschaftsvergleich!#REF!</definedName>
    <definedName name="Sachbezüge">'[2]A5 Wirtschaftsvergleich'!#REF!</definedName>
    <definedName name="sonst_Erlöse" localSheetId="0">[1]Wirtschaftsvergleich!#REF!</definedName>
    <definedName name="sonst_Erlöse">'[2]A5 Wirtschaftsvergleich'!#REF!</definedName>
    <definedName name="sonst_Perskost_bbahk" localSheetId="0">[1]Wirtschaftsvergleich!#REF!</definedName>
    <definedName name="sonst_Perskost_bbahk">'[2]A5 Wirtschaftsvergleich'!#REF!</definedName>
    <definedName name="sonstKost_beahk" localSheetId="0">[1]Wirtschaftsvergleich!#REF!</definedName>
    <definedName name="sonstKost_beahk">'[2]A5 Wirtschaftsvergleich'!#REF!</definedName>
    <definedName name="Strom_bbahk" localSheetId="0">[1]Wirtschaftsvergleich!#REF!</definedName>
    <definedName name="Strom_bbahk">'[2]A5 Wirtschaftsvergleich'!#REF!</definedName>
    <definedName name="Stunden.Pause1">[3]Hausblatt!$A$88</definedName>
    <definedName name="Stunden.Pause2">[3]Hausblatt!$A$89</definedName>
    <definedName name="Stunden.Pause3">[3]Hausblatt!$A$90</definedName>
    <definedName name="Stundenquote.kü">[3]Hausblatt!$B$112</definedName>
    <definedName name="Stundenquote.Rei">[3]Hausblatt!$B$113</definedName>
    <definedName name="Verpfleg_Einn." localSheetId="0">[1]Wirtschaftsvergleich!#REF!</definedName>
    <definedName name="Verpfleg_Einn.">'[2]A5 Wirtschaftsvergleich'!#REF!</definedName>
    <definedName name="Wäsche_Einn" localSheetId="0">[1]Wirtschaftsvergleich!#REF!</definedName>
    <definedName name="Wäsche_Einn">'[2]A5 Wirtschaftsvergleich'!#REF!</definedName>
    <definedName name="Wäschereinig_beahk" localSheetId="0">[1]Wirtschaftsvergleich!#REF!</definedName>
    <definedName name="Wäschereinig_beahk">'[2]A5 Wirtschaftsvergleich'!#REF!</definedName>
    <definedName name="Wasser_bbahk" localSheetId="0">[1]Wirtschaftsvergleich!#REF!</definedName>
    <definedName name="Wasser_bbahk">'[2]A5 Wirtschaftsvergleich'!#REF!</definedName>
    <definedName name="Wochentage">[3]Hausblatt!$A$2:$B$8</definedName>
    <definedName name="Zuschlag.Feiertag">[3]Hausblatt!$B$97</definedName>
    <definedName name="Zuschlag.Sa">[3]Hausblatt!$B$98</definedName>
    <definedName name="Zuschlag.So">[3]Hausblatt!$B$99</definedName>
    <definedName name="Zuschlag_in_Eu">[3]Hausblatt!$B$94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" l="1"/>
  <c r="C46" i="1"/>
  <c r="C83" i="1"/>
  <c r="B83" i="1"/>
  <c r="C89" i="1"/>
  <c r="B89" i="1"/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B30" i="1"/>
  <c r="B60" i="1"/>
  <c r="C60" i="1"/>
  <c r="B63" i="1"/>
  <c r="C63" i="1"/>
  <c r="B65" i="1"/>
  <c r="C65" i="1"/>
  <c r="B68" i="1"/>
  <c r="C68" i="1"/>
  <c r="D75" i="1"/>
  <c r="D76" i="1"/>
  <c r="D77" i="1"/>
  <c r="D78" i="1"/>
  <c r="D79" i="1"/>
  <c r="D80" i="1"/>
  <c r="B81" i="1"/>
  <c r="B86" i="1"/>
  <c r="B87" i="1" s="1"/>
  <c r="B91" i="1" s="1"/>
  <c r="C86" i="1"/>
  <c r="C87" i="1" s="1"/>
  <c r="C91" i="1" s="1"/>
  <c r="C30" i="1" l="1"/>
  <c r="B69" i="1" s="1"/>
  <c r="D81" i="1"/>
  <c r="B71" i="1"/>
  <c r="C70" i="1"/>
  <c r="C72" i="1" s="1"/>
  <c r="C71" i="1" l="1"/>
  <c r="C69" i="1"/>
  <c r="B70" i="1"/>
  <c r="B72" i="1" s="1"/>
  <c r="C90" i="1"/>
  <c r="B90" i="1"/>
</calcChain>
</file>

<file path=xl/sharedStrings.xml><?xml version="1.0" encoding="utf-8"?>
<sst xmlns="http://schemas.openxmlformats.org/spreadsheetml/2006/main" count="102" uniqueCount="84">
  <si>
    <t>Anzahl der Zimmer</t>
  </si>
  <si>
    <t>Anzahl der Betten</t>
  </si>
  <si>
    <t>Anmerkungen zu den Zimmern: z.B Sanitär, behindertengerecht, einzelne Gebäude</t>
  </si>
  <si>
    <t>Gesamt Zimmer / Betten</t>
  </si>
  <si>
    <t>Seminarräume / Gruppenräume</t>
  </si>
  <si>
    <t>Plätze
Reihe</t>
  </si>
  <si>
    <t>Plätze
Tisch</t>
  </si>
  <si>
    <t>Weitere Räume / Freizeiträume</t>
  </si>
  <si>
    <t>Übernachtungsstruktur</t>
  </si>
  <si>
    <t>Übernachtungen</t>
  </si>
  <si>
    <t>Anzahl der Gäste</t>
  </si>
  <si>
    <t>Verweildauer in Tagen</t>
  </si>
  <si>
    <t>Anzahl der Gruppen</t>
  </si>
  <si>
    <t>Stammbelegergruppen</t>
  </si>
  <si>
    <t>Stammbelegeranteil</t>
  </si>
  <si>
    <t>Kapazitätsauslastung</t>
  </si>
  <si>
    <t>Öffnungstage</t>
  </si>
  <si>
    <t>365 Tage ./. offiz. Schließzeit</t>
  </si>
  <si>
    <t>Belegungstage</t>
  </si>
  <si>
    <t>alle Tage mit Gästen im Haus
inkl. Abreisetage</t>
  </si>
  <si>
    <t>Übernachtungen : Belegungstage</t>
  </si>
  <si>
    <t>Höchstauslastung</t>
  </si>
  <si>
    <t>Bettenzahl x 365 Tage</t>
  </si>
  <si>
    <t xml:space="preserve">Übernachtungen pro Bett </t>
  </si>
  <si>
    <t>Übernachtungen : Betten</t>
  </si>
  <si>
    <t>prozentuale Bettenauslastung
bezogen auf die Gesamtkapazität</t>
  </si>
  <si>
    <t>Übernachtungen x 100 : Höchstauslastung</t>
  </si>
  <si>
    <t>Tage</t>
  </si>
  <si>
    <t>durchschn.
Gästezahl</t>
  </si>
  <si>
    <t>0 Gäste</t>
  </si>
  <si>
    <t>1 bis 20 Gäste</t>
  </si>
  <si>
    <t>21 bis 40 Gäste</t>
  </si>
  <si>
    <t>41 bis 60 Gäste</t>
  </si>
  <si>
    <t>61 bis 80 Gäste</t>
  </si>
  <si>
    <t>über 81 Gäste</t>
  </si>
  <si>
    <t>Summe 365 Tage/Jahr</t>
  </si>
  <si>
    <t>Tagestagungsbetrieb</t>
  </si>
  <si>
    <t>Tagungsgruppen Anzahl</t>
  </si>
  <si>
    <t>Tagungsgruppen Gästezahl gesamt</t>
  </si>
  <si>
    <t>Rechnerische Gesamtübernachtungen</t>
  </si>
  <si>
    <t>Ein-Bett</t>
  </si>
  <si>
    <t>Zwei-Betten</t>
  </si>
  <si>
    <t>Drei-Betten</t>
  </si>
  <si>
    <t>Vier-Betten</t>
  </si>
  <si>
    <t>Fünf-Betten</t>
  </si>
  <si>
    <t>Sechs-Betten</t>
  </si>
  <si>
    <t>Struktur der Belegung
Gäste pro Nacht:</t>
  </si>
  <si>
    <t>Haus:</t>
  </si>
  <si>
    <t>Jahr</t>
  </si>
  <si>
    <t>Tagungsgruppen ohne ÜN</t>
  </si>
  <si>
    <t>Übernachtungen + 60% der Tagesgäste</t>
  </si>
  <si>
    <t>Bemerkungen
Platz in U-Form, 2,5 m² p.P.</t>
  </si>
  <si>
    <t>Übernachtungen ohne Tagesgäste</t>
  </si>
  <si>
    <t>Übernachtungen : Gäste</t>
  </si>
  <si>
    <t>Erstbesuch + 1 weiterer Besuch</t>
  </si>
  <si>
    <t>Stammgruppen : alle Grp. x 100</t>
  </si>
  <si>
    <t>Übernachtungsgäste</t>
  </si>
  <si>
    <t>Kontrollrechnung 
Übernachtungen</t>
  </si>
  <si>
    <t>Tagungsgruppen rechnerische ÜN</t>
  </si>
  <si>
    <t>Tagesgäste = 60 % einer Übernachtung</t>
  </si>
  <si>
    <t>Gruppenraum 1</t>
  </si>
  <si>
    <t>Gruppenraum 2</t>
  </si>
  <si>
    <t>Gruppenraum 3</t>
  </si>
  <si>
    <t>Gruppenraum 4</t>
  </si>
  <si>
    <t>3 u. 4. mit Trennwand verbunden</t>
  </si>
  <si>
    <t>Bettenauslastung pro Belegungstag</t>
  </si>
  <si>
    <t>durchschn. Gästezahl pro Belegungstag</t>
  </si>
  <si>
    <t>alle Gruppen ohne Einzelgäste &amp; Familien</t>
  </si>
  <si>
    <t xml:space="preserve">Übernachtungen : Belegungstage = Ergebnis : Bettenzahl x 100 </t>
  </si>
  <si>
    <t>Zwölf Betten</t>
  </si>
  <si>
    <t>Du/WC</t>
  </si>
  <si>
    <t>Zimmer</t>
  </si>
  <si>
    <t>WT</t>
  </si>
  <si>
    <t>Muster</t>
  </si>
  <si>
    <t>Vorjahr</t>
  </si>
  <si>
    <t>Vergleichswert</t>
  </si>
  <si>
    <t>Tagungsraumplätze pro Bett (TRP/Bett)</t>
  </si>
  <si>
    <t>Gesamtauslastung re.ÜN pro Tagungsraumplatz (re.ÜN/TRP)</t>
  </si>
  <si>
    <t xml:space="preserve">Faktoren Tagungsraum nutzung </t>
  </si>
  <si>
    <t>Gesamt Tagungsraumplätze</t>
  </si>
  <si>
    <t>Gruppenraum 5</t>
  </si>
  <si>
    <t>Gruppenraum 6</t>
  </si>
  <si>
    <t>Gruppenraum 7</t>
  </si>
  <si>
    <t>Gruppenraum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</si>
</sst>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"/>
    <numFmt numFmtId="165" formatCode="_-* #,##0.00\ [$€-1]_-;\-* #,##0.00\ [$€-1]_-;_-* &quot;-&quot;??\ [$€-1]_-"/>
    <numFmt numFmtId="166" formatCode="_-* #,##0.00\ [$€]_-;\-* #,##0.00\ [$€]_-;_-* &quot;-&quot;??\ [$€]_-;_-@_-"/>
    <numFmt numFmtId="167" formatCode="_-* #,##0.00\ _D_M_-;\-* #,##0.00\ _D_M_-;_-* &quot;-&quot;??\ _D_M_-;_-@_-"/>
    <numFmt numFmtId="168" formatCode="_-* #,##0.00\ &quot;DM&quot;_-;\-* #,##0.00\ &quot;DM&quot;_-;_-* &quot;-&quot;??\ &quot;DM&quot;_-;_-@_-"/>
  </numFmts>
  <fonts count="2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2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7" fillId="11" borderId="1" applyNumberFormat="0" applyAlignment="0" applyProtection="0"/>
    <xf numFmtId="0" fontId="8" fillId="11" borderId="2" applyNumberFormat="0" applyAlignment="0" applyProtection="0"/>
    <xf numFmtId="0" fontId="9" fillId="4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2" fillId="3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3" fillId="12" borderId="0" applyNumberFormat="0" applyBorder="0" applyAlignment="0" applyProtection="0"/>
    <xf numFmtId="0" fontId="1" fillId="13" borderId="4" applyNumberFormat="0" applyFont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5" fillId="0" borderId="0" applyFon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44" fontId="2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14" borderId="9" applyNumberFormat="0" applyAlignment="0" applyProtection="0"/>
  </cellStyleXfs>
  <cellXfs count="100">
    <xf numFmtId="0" fontId="0" fillId="0" borderId="0" xfId="0"/>
    <xf numFmtId="0" fontId="1" fillId="0" borderId="0" xfId="28" applyBorder="1"/>
    <xf numFmtId="0" fontId="1" fillId="0" borderId="0" xfId="28"/>
    <xf numFmtId="0" fontId="4" fillId="0" borderId="0" xfId="28" applyFont="1" applyBorder="1" applyAlignment="1">
      <alignment vertical="top"/>
    </xf>
    <xf numFmtId="0" fontId="4" fillId="0" borderId="0" xfId="28" applyFont="1" applyAlignment="1">
      <alignment vertical="top"/>
    </xf>
    <xf numFmtId="0" fontId="1" fillId="0" borderId="10" xfId="28" applyBorder="1"/>
    <xf numFmtId="0" fontId="1" fillId="0" borderId="11" xfId="28" applyBorder="1" applyAlignment="1">
      <alignment wrapText="1"/>
    </xf>
    <xf numFmtId="0" fontId="3" fillId="0" borderId="0" xfId="28" applyFont="1" applyBorder="1"/>
    <xf numFmtId="0" fontId="3" fillId="0" borderId="0" xfId="28" applyFont="1"/>
    <xf numFmtId="0" fontId="1" fillId="0" borderId="0" xfId="28" applyFont="1" applyBorder="1"/>
    <xf numFmtId="0" fontId="1" fillId="0" borderId="0" xfId="28" applyBorder="1" applyAlignment="1">
      <alignment wrapText="1"/>
    </xf>
    <xf numFmtId="0" fontId="1" fillId="0" borderId="0" xfId="28" applyBorder="1" applyAlignment="1">
      <alignment horizontal="center"/>
    </xf>
    <xf numFmtId="0" fontId="1" fillId="0" borderId="0" xfId="28" applyFont="1" applyBorder="1" applyAlignment="1">
      <alignment vertical="top"/>
    </xf>
    <xf numFmtId="0" fontId="1" fillId="0" borderId="0" xfId="28" applyAlignment="1">
      <alignment vertical="top"/>
    </xf>
    <xf numFmtId="0" fontId="1" fillId="0" borderId="0" xfId="28" applyFont="1" applyBorder="1" applyProtection="1">
      <protection locked="0"/>
    </xf>
    <xf numFmtId="0" fontId="1" fillId="0" borderId="0" xfId="28" applyProtection="1">
      <protection locked="0"/>
    </xf>
    <xf numFmtId="0" fontId="3" fillId="0" borderId="0" xfId="28" applyFont="1" applyBorder="1" applyAlignment="1">
      <alignment vertical="top"/>
    </xf>
    <xf numFmtId="0" fontId="3" fillId="0" borderId="0" xfId="28" applyFont="1" applyAlignment="1">
      <alignment vertical="top"/>
    </xf>
    <xf numFmtId="0" fontId="1" fillId="0" borderId="11" xfId="28" applyBorder="1"/>
    <xf numFmtId="0" fontId="1" fillId="0" borderId="0" xfId="28" applyFont="1"/>
    <xf numFmtId="0" fontId="1" fillId="0" borderId="12" xfId="28" applyBorder="1"/>
    <xf numFmtId="3" fontId="3" fillId="0" borderId="11" xfId="28" applyNumberFormat="1" applyFont="1" applyBorder="1" applyAlignment="1">
      <alignment horizontal="center" vertical="center"/>
    </xf>
    <xf numFmtId="0" fontId="3" fillId="0" borderId="0" xfId="28" applyFont="1" applyBorder="1" applyAlignment="1">
      <alignment vertical="center"/>
    </xf>
    <xf numFmtId="0" fontId="3" fillId="0" borderId="0" xfId="28" applyFont="1" applyAlignment="1">
      <alignment vertical="center"/>
    </xf>
    <xf numFmtId="0" fontId="1" fillId="0" borderId="13" xfId="28" applyBorder="1"/>
    <xf numFmtId="0" fontId="1" fillId="0" borderId="0" xfId="28" applyAlignment="1">
      <alignment horizontal="center"/>
    </xf>
    <xf numFmtId="0" fontId="1" fillId="0" borderId="13" xfId="28" applyBorder="1" applyAlignment="1">
      <alignment horizontal="center"/>
    </xf>
    <xf numFmtId="0" fontId="1" fillId="0" borderId="14" xfId="28" applyFont="1" applyBorder="1" applyAlignment="1">
      <alignment horizontal="left"/>
    </xf>
    <xf numFmtId="0" fontId="1" fillId="0" borderId="14" xfId="28" applyFont="1" applyBorder="1" applyAlignment="1">
      <alignment horizontal="left" wrapText="1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Alignment="1">
      <alignment horizontal="center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0" fontId="3" fillId="0" borderId="0" xfId="0" applyFont="1" applyBorder="1"/>
    <xf numFmtId="0" fontId="3" fillId="0" borderId="0" xfId="0" applyFont="1"/>
    <xf numFmtId="0" fontId="3" fillId="15" borderId="11" xfId="28" applyFont="1" applyFill="1" applyBorder="1"/>
    <xf numFmtId="0" fontId="3" fillId="15" borderId="11" xfId="28" applyFont="1" applyFill="1" applyBorder="1" applyAlignment="1">
      <alignment horizontal="center"/>
    </xf>
    <xf numFmtId="0" fontId="3" fillId="15" borderId="14" xfId="28" applyFont="1" applyFill="1" applyBorder="1" applyAlignment="1">
      <alignment horizontal="left"/>
    </xf>
    <xf numFmtId="0" fontId="3" fillId="15" borderId="11" xfId="28" applyFont="1" applyFill="1" applyBorder="1" applyAlignment="1">
      <alignment horizontal="left" wrapText="1"/>
    </xf>
    <xf numFmtId="0" fontId="3" fillId="15" borderId="11" xfId="28" applyFont="1" applyFill="1" applyBorder="1" applyAlignment="1">
      <alignment horizontal="left"/>
    </xf>
    <xf numFmtId="0" fontId="3" fillId="15" borderId="11" xfId="28" applyFont="1" applyFill="1" applyBorder="1" applyAlignment="1">
      <alignment horizontal="center" vertical="top" wrapText="1"/>
    </xf>
    <xf numFmtId="0" fontId="3" fillId="15" borderId="14" xfId="28" applyFont="1" applyFill="1" applyBorder="1" applyAlignment="1">
      <alignment horizontal="left" vertical="top"/>
    </xf>
    <xf numFmtId="0" fontId="1" fillId="17" borderId="11" xfId="28" applyFill="1" applyBorder="1" applyAlignment="1" applyProtection="1">
      <alignment wrapText="1"/>
      <protection locked="0"/>
    </xf>
    <xf numFmtId="0" fontId="1" fillId="17" borderId="11" xfId="28" applyFill="1" applyBorder="1" applyAlignment="1" applyProtection="1">
      <alignment horizontal="center"/>
      <protection locked="0"/>
    </xf>
    <xf numFmtId="0" fontId="3" fillId="0" borderId="11" xfId="28" applyFont="1" applyFill="1" applyBorder="1"/>
    <xf numFmtId="0" fontId="3" fillId="0" borderId="11" xfId="28" applyFont="1" applyFill="1" applyBorder="1" applyAlignment="1">
      <alignment horizontal="center"/>
    </xf>
    <xf numFmtId="0" fontId="1" fillId="0" borderId="0" xfId="28" applyBorder="1" applyAlignment="1">
      <alignment vertical="top"/>
    </xf>
    <xf numFmtId="0" fontId="1" fillId="0" borderId="0" xfId="28" applyBorder="1" applyProtection="1">
      <protection locked="0"/>
    </xf>
    <xf numFmtId="0" fontId="3" fillId="15" borderId="16" xfId="28" applyFont="1" applyFill="1" applyBorder="1" applyAlignment="1">
      <alignment horizontal="left" wrapText="1"/>
    </xf>
    <xf numFmtId="0" fontId="2" fillId="0" borderId="11" xfId="28" applyFont="1" applyBorder="1" applyAlignment="1">
      <alignment horizontal="right"/>
    </xf>
    <xf numFmtId="0" fontId="3" fillId="0" borderId="11" xfId="28" applyFont="1" applyBorder="1" applyAlignment="1">
      <alignment vertical="center"/>
    </xf>
    <xf numFmtId="0" fontId="3" fillId="15" borderId="14" xfId="28" applyFont="1" applyFill="1" applyBorder="1" applyAlignment="1">
      <alignment horizontal="left" wrapText="1"/>
    </xf>
    <xf numFmtId="0" fontId="1" fillId="0" borderId="11" xfId="28" applyBorder="1" applyAlignment="1">
      <alignment vertical="center" wrapText="1"/>
    </xf>
    <xf numFmtId="3" fontId="1" fillId="0" borderId="14" xfId="28" applyNumberFormat="1" applyFont="1" applyBorder="1" applyAlignment="1">
      <alignment horizontal="right"/>
    </xf>
    <xf numFmtId="3" fontId="1" fillId="16" borderId="11" xfId="28" applyNumberFormat="1" applyFill="1" applyBorder="1" applyAlignment="1" applyProtection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wrapText="1"/>
    </xf>
    <xf numFmtId="0" fontId="1" fillId="17" borderId="14" xfId="28" applyFont="1" applyFill="1" applyBorder="1" applyAlignment="1" applyProtection="1">
      <alignment horizontal="left" vertical="top"/>
      <protection locked="0"/>
    </xf>
    <xf numFmtId="164" fontId="1" fillId="0" borderId="11" xfId="28" applyNumberFormat="1" applyBorder="1" applyAlignment="1">
      <alignment horizontal="right"/>
    </xf>
    <xf numFmtId="164" fontId="1" fillId="0" borderId="15" xfId="28" applyNumberFormat="1" applyBorder="1" applyAlignment="1">
      <alignment horizontal="right"/>
    </xf>
    <xf numFmtId="9" fontId="0" fillId="0" borderId="11" xfId="25" applyFont="1" applyBorder="1" applyAlignment="1">
      <alignment horizontal="right"/>
    </xf>
    <xf numFmtId="9" fontId="0" fillId="0" borderId="15" xfId="25" applyFont="1" applyBorder="1" applyAlignment="1">
      <alignment horizontal="right"/>
    </xf>
    <xf numFmtId="0" fontId="1" fillId="0" borderId="11" xfId="28" applyBorder="1" applyAlignment="1"/>
    <xf numFmtId="9" fontId="0" fillId="0" borderId="11" xfId="25" applyNumberFormat="1" applyFont="1" applyBorder="1" applyAlignment="1">
      <alignment horizontal="right"/>
    </xf>
    <xf numFmtId="3" fontId="1" fillId="0" borderId="11" xfId="28" applyNumberFormat="1" applyBorder="1" applyAlignment="1">
      <alignment horizontal="right"/>
    </xf>
    <xf numFmtId="3" fontId="3" fillId="0" borderId="14" xfId="28" applyNumberFormat="1" applyFont="1" applyBorder="1" applyAlignment="1">
      <alignment horizontal="right"/>
    </xf>
    <xf numFmtId="0" fontId="1" fillId="0" borderId="11" xfId="0" applyFont="1" applyBorder="1" applyAlignment="1">
      <alignment vertical="center" wrapText="1"/>
    </xf>
    <xf numFmtId="0" fontId="3" fillId="18" borderId="11" xfId="0" applyFont="1" applyFill="1" applyBorder="1" applyAlignment="1">
      <alignment horizontal="center"/>
    </xf>
    <xf numFmtId="0" fontId="1" fillId="19" borderId="15" xfId="28" applyFill="1" applyBorder="1" applyAlignment="1" applyProtection="1">
      <alignment horizontal="center"/>
      <protection locked="0"/>
    </xf>
    <xf numFmtId="0" fontId="0" fillId="19" borderId="11" xfId="0" applyFill="1" applyBorder="1" applyAlignment="1" applyProtection="1">
      <alignment horizontal="center"/>
      <protection locked="0"/>
    </xf>
    <xf numFmtId="0" fontId="1" fillId="19" borderId="14" xfId="28" applyFill="1" applyBorder="1" applyAlignment="1" applyProtection="1">
      <alignment horizontal="left"/>
      <protection locked="0"/>
    </xf>
    <xf numFmtId="0" fontId="0" fillId="19" borderId="11" xfId="0" applyFill="1" applyBorder="1" applyProtection="1">
      <protection locked="0"/>
    </xf>
    <xf numFmtId="0" fontId="1" fillId="19" borderId="11" xfId="0" applyFont="1" applyFill="1" applyBorder="1" applyAlignment="1" applyProtection="1">
      <alignment vertical="center" wrapText="1"/>
      <protection locked="0"/>
    </xf>
    <xf numFmtId="0" fontId="0" fillId="19" borderId="11" xfId="0" applyFill="1" applyBorder="1" applyAlignment="1" applyProtection="1">
      <alignment vertical="center" wrapText="1"/>
      <protection locked="0"/>
    </xf>
    <xf numFmtId="0" fontId="1" fillId="19" borderId="11" xfId="28" applyFill="1" applyBorder="1" applyAlignment="1" applyProtection="1">
      <alignment wrapText="1"/>
      <protection locked="0"/>
    </xf>
    <xf numFmtId="0" fontId="1" fillId="19" borderId="11" xfId="28" applyFill="1" applyBorder="1" applyAlignment="1" applyProtection="1">
      <alignment horizontal="center"/>
      <protection locked="0"/>
    </xf>
    <xf numFmtId="0" fontId="1" fillId="19" borderId="14" xfId="28" applyFont="1" applyFill="1" applyBorder="1" applyAlignment="1" applyProtection="1">
      <alignment horizontal="left" vertical="top"/>
      <protection locked="0"/>
    </xf>
    <xf numFmtId="0" fontId="3" fillId="19" borderId="11" xfId="28" applyFont="1" applyFill="1" applyBorder="1" applyAlignment="1" applyProtection="1">
      <alignment horizontal="center" wrapText="1"/>
      <protection locked="0"/>
    </xf>
    <xf numFmtId="3" fontId="1" fillId="19" borderId="11" xfId="28" applyNumberFormat="1" applyFill="1" applyBorder="1" applyAlignment="1" applyProtection="1">
      <alignment horizontal="right"/>
      <protection locked="0"/>
    </xf>
    <xf numFmtId="3" fontId="1" fillId="19" borderId="15" xfId="28" applyNumberFormat="1" applyFill="1" applyBorder="1" applyAlignment="1" applyProtection="1">
      <alignment horizontal="right"/>
      <protection locked="0"/>
    </xf>
    <xf numFmtId="0" fontId="1" fillId="19" borderId="11" xfId="28" applyFill="1" applyBorder="1" applyAlignment="1" applyProtection="1">
      <alignment horizontal="right"/>
      <protection locked="0"/>
    </xf>
    <xf numFmtId="0" fontId="1" fillId="19" borderId="15" xfId="28" applyFill="1" applyBorder="1" applyAlignment="1" applyProtection="1">
      <alignment horizontal="right"/>
      <protection locked="0"/>
    </xf>
    <xf numFmtId="0" fontId="1" fillId="19" borderId="11" xfId="28" applyFill="1" applyBorder="1" applyAlignment="1" applyProtection="1">
      <alignment horizontal="left"/>
      <protection locked="0"/>
    </xf>
    <xf numFmtId="1" fontId="1" fillId="19" borderId="11" xfId="28" applyNumberFormat="1" applyFill="1" applyBorder="1" applyAlignment="1" applyProtection="1">
      <alignment horizontal="center"/>
      <protection locked="0"/>
    </xf>
    <xf numFmtId="0" fontId="1" fillId="19" borderId="11" xfId="28" applyFont="1" applyFill="1" applyBorder="1" applyAlignment="1" applyProtection="1">
      <alignment horizontal="left"/>
      <protection locked="0"/>
    </xf>
    <xf numFmtId="0" fontId="1" fillId="0" borderId="11" xfId="28" applyBorder="1" applyAlignment="1">
      <alignment horizontal="center"/>
    </xf>
    <xf numFmtId="0" fontId="1" fillId="21" borderId="11" xfId="28" applyFill="1" applyBorder="1" applyAlignment="1" applyProtection="1">
      <alignment horizontal="center"/>
      <protection locked="0"/>
    </xf>
    <xf numFmtId="0" fontId="1" fillId="21" borderId="14" xfId="28" applyFont="1" applyFill="1" applyBorder="1" applyAlignment="1" applyProtection="1">
      <alignment horizontal="left" vertical="top"/>
      <protection locked="0"/>
    </xf>
    <xf numFmtId="0" fontId="3" fillId="21" borderId="11" xfId="28" applyFont="1" applyFill="1" applyBorder="1" applyAlignment="1" applyProtection="1">
      <alignment wrapText="1"/>
      <protection locked="0"/>
    </xf>
    <xf numFmtId="0" fontId="3" fillId="21" borderId="11" xfId="28" applyFont="1" applyFill="1" applyBorder="1" applyAlignment="1" applyProtection="1">
      <alignment horizontal="center"/>
      <protection locked="0"/>
    </xf>
    <xf numFmtId="164" fontId="1" fillId="0" borderId="11" xfId="0" applyNumberFormat="1" applyFont="1" applyBorder="1" applyAlignment="1">
      <alignment horizontal="right" vertical="center"/>
    </xf>
    <xf numFmtId="1" fontId="1" fillId="0" borderId="11" xfId="0" applyNumberFormat="1" applyFont="1" applyBorder="1" applyAlignment="1">
      <alignment horizontal="right" vertical="center"/>
    </xf>
    <xf numFmtId="0" fontId="3" fillId="18" borderId="11" xfId="0" applyFont="1" applyFill="1" applyBorder="1" applyAlignment="1">
      <alignment horizontal="center" wrapText="1"/>
    </xf>
    <xf numFmtId="0" fontId="3" fillId="20" borderId="11" xfId="28" applyFont="1" applyFill="1" applyBorder="1" applyAlignment="1">
      <alignment horizontal="center"/>
    </xf>
    <xf numFmtId="3" fontId="1" fillId="19" borderId="11" xfId="28" applyNumberFormat="1" applyFill="1" applyBorder="1" applyAlignment="1" applyProtection="1">
      <alignment horizontal="center"/>
      <protection locked="0"/>
    </xf>
    <xf numFmtId="0" fontId="3" fillId="19" borderId="15" xfId="28" applyFont="1" applyFill="1" applyBorder="1" applyAlignment="1" applyProtection="1">
      <alignment horizontal="center"/>
      <protection locked="0"/>
    </xf>
    <xf numFmtId="0" fontId="3" fillId="19" borderId="17" xfId="28" applyFont="1" applyFill="1" applyBorder="1" applyAlignment="1" applyProtection="1">
      <alignment horizontal="center"/>
      <protection locked="0"/>
    </xf>
    <xf numFmtId="0" fontId="3" fillId="19" borderId="14" xfId="28" applyFont="1" applyFill="1" applyBorder="1" applyAlignment="1" applyProtection="1">
      <alignment horizontal="center"/>
      <protection locked="0"/>
    </xf>
  </cellXfs>
  <cellStyles count="47">
    <cellStyle name="Akzent1 2" xfId="1" xr:uid="{00000000-0005-0000-0000-000000000000}"/>
    <cellStyle name="Akzent2 2" xfId="2" xr:uid="{00000000-0005-0000-0000-000001000000}"/>
    <cellStyle name="Akzent3 2" xfId="3" xr:uid="{00000000-0005-0000-0000-000002000000}"/>
    <cellStyle name="Akzent4 2" xfId="4" xr:uid="{00000000-0005-0000-0000-000003000000}"/>
    <cellStyle name="Akzent5 2" xfId="5" xr:uid="{00000000-0005-0000-0000-000004000000}"/>
    <cellStyle name="Akzent6 2" xfId="6" xr:uid="{00000000-0005-0000-0000-000005000000}"/>
    <cellStyle name="Ausgabe 2" xfId="7" xr:uid="{00000000-0005-0000-0000-000006000000}"/>
    <cellStyle name="Berechnung 2" xfId="8" xr:uid="{00000000-0005-0000-0000-000007000000}"/>
    <cellStyle name="Eingabe 2" xfId="9" xr:uid="{00000000-0005-0000-0000-000008000000}"/>
    <cellStyle name="Ergebnis 2" xfId="10" xr:uid="{00000000-0005-0000-0000-000009000000}"/>
    <cellStyle name="Erklärender Text 2" xfId="11" xr:uid="{00000000-0005-0000-0000-00000A000000}"/>
    <cellStyle name="Euro" xfId="12" xr:uid="{00000000-0005-0000-0000-00000B000000}"/>
    <cellStyle name="Euro 2" xfId="13" xr:uid="{00000000-0005-0000-0000-00000C000000}"/>
    <cellStyle name="Euro 2 2" xfId="14" xr:uid="{00000000-0005-0000-0000-00000D000000}"/>
    <cellStyle name="Euro 3" xfId="15" xr:uid="{00000000-0005-0000-0000-00000E000000}"/>
    <cellStyle name="Euro 4" xfId="16" xr:uid="{00000000-0005-0000-0000-00000F000000}"/>
    <cellStyle name="Euro_Kostenaufteilung2005" xfId="17" xr:uid="{00000000-0005-0000-0000-000010000000}"/>
    <cellStyle name="Gut 2" xfId="18" xr:uid="{00000000-0005-0000-0000-000011000000}"/>
    <cellStyle name="Komma 2" xfId="19" xr:uid="{00000000-0005-0000-0000-000012000000}"/>
    <cellStyle name="Komma 2 2" xfId="20" xr:uid="{00000000-0005-0000-0000-000013000000}"/>
    <cellStyle name="Komma 3" xfId="21" xr:uid="{00000000-0005-0000-0000-000014000000}"/>
    <cellStyle name="Komma 4" xfId="22" xr:uid="{00000000-0005-0000-0000-000015000000}"/>
    <cellStyle name="Neutral 2" xfId="23" xr:uid="{00000000-0005-0000-0000-000016000000}"/>
    <cellStyle name="Notiz 2" xfId="24" xr:uid="{00000000-0005-0000-0000-000017000000}"/>
    <cellStyle name="Prozent 2" xfId="25" xr:uid="{00000000-0005-0000-0000-000018000000}"/>
    <cellStyle name="Prozent 3" xfId="26" xr:uid="{00000000-0005-0000-0000-000019000000}"/>
    <cellStyle name="Schlecht 2" xfId="27" xr:uid="{00000000-0005-0000-0000-00001A000000}"/>
    <cellStyle name="Standard" xfId="0" builtinId="0"/>
    <cellStyle name="Standard 2" xfId="28" xr:uid="{00000000-0005-0000-0000-00001C000000}"/>
    <cellStyle name="Standard 2 2" xfId="29" xr:uid="{00000000-0005-0000-0000-00001D000000}"/>
    <cellStyle name="Standard 2 3" xfId="30" xr:uid="{00000000-0005-0000-0000-00001E000000}"/>
    <cellStyle name="Standard 3" xfId="31" xr:uid="{00000000-0005-0000-0000-00001F000000}"/>
    <cellStyle name="Standard 3 2" xfId="32" xr:uid="{00000000-0005-0000-0000-000020000000}"/>
    <cellStyle name="Standard 4" xfId="33" xr:uid="{00000000-0005-0000-0000-000021000000}"/>
    <cellStyle name="Überschrift 1 2" xfId="34" xr:uid="{00000000-0005-0000-0000-000022000000}"/>
    <cellStyle name="Überschrift 2 2" xfId="35" xr:uid="{00000000-0005-0000-0000-000023000000}"/>
    <cellStyle name="Überschrift 3 2" xfId="36" xr:uid="{00000000-0005-0000-0000-000024000000}"/>
    <cellStyle name="Überschrift 4 2" xfId="37" xr:uid="{00000000-0005-0000-0000-000025000000}"/>
    <cellStyle name="Überschrift 5" xfId="38" xr:uid="{00000000-0005-0000-0000-000026000000}"/>
    <cellStyle name="Verknüpfte Zelle 2" xfId="39" xr:uid="{00000000-0005-0000-0000-000027000000}"/>
    <cellStyle name="Währung 2" xfId="40" xr:uid="{00000000-0005-0000-0000-000028000000}"/>
    <cellStyle name="Währung 2 2" xfId="41" xr:uid="{00000000-0005-0000-0000-000029000000}"/>
    <cellStyle name="Währung 2 2 2" xfId="42" xr:uid="{00000000-0005-0000-0000-00002A000000}"/>
    <cellStyle name="Währung 3" xfId="43" xr:uid="{00000000-0005-0000-0000-00002B000000}"/>
    <cellStyle name="Währung 4" xfId="44" xr:uid="{00000000-0005-0000-0000-00002C000000}"/>
    <cellStyle name="Warnender Text 2" xfId="45" xr:uid="{00000000-0005-0000-0000-00002D000000}"/>
    <cellStyle name="Zelle überprüfen 2" xfId="46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insam/KUNDEGES/Prackenfels/120723_Berechnungen_Prackenfe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rbeit/Gemeinsam/KUNDEGES/DJH/HVB/Kolleg/Kolleg%20Nord%202013/TN%20Unterlagen/NEUE%20Formulare/121106_Berechnungen_MUSTER_KiJu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ne/AppData/Local/Microsoft/Windows/Temporary%20Internet%20Files/Content.Outlook/BHYLHXR4/120515_PerDiePlan%201.1t.1_&#220;berstund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4"/>
      <sheetName val="Belegungsanalyse"/>
      <sheetName val="Zimmerstruktur neu"/>
      <sheetName val="Kostenvergleich"/>
      <sheetName val="PSQ Ermittlung"/>
      <sheetName val="PSQ NEU"/>
      <sheetName val="Preissimulationen"/>
      <sheetName val="Preisliste"/>
      <sheetName val="Wirtschaftsvergleich"/>
      <sheetName val="Belegung nach Monaten"/>
      <sheetName val="Belegung nach Alter"/>
      <sheetName val="Verpflegungsmengenberechnung"/>
      <sheetName val="Tabelle3"/>
      <sheetName val="Potenziale"/>
      <sheetName val="Tätigkeiten HL original"/>
      <sheetName val="Tätigkeiten HL KORR"/>
      <sheetName val="Tabel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6">
          <cell r="E26">
            <v>12204.359999999999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4"/>
      <sheetName val="A1 Belegungsanalyse "/>
      <sheetName val="A2 Kostenvergleich"/>
      <sheetName val="A3 PSQ Ermittlung"/>
      <sheetName val="A5 Wirtschaftsvergleich"/>
      <sheetName val="Verpflegungsmengenberechnung"/>
      <sheetName val="Tabelle3"/>
    </sheetNames>
    <sheetDataSet>
      <sheetData sheetId="0"/>
      <sheetData sheetId="1"/>
      <sheetData sheetId="2"/>
      <sheetData sheetId="3"/>
      <sheetData sheetId="4">
        <row r="26">
          <cell r="E26">
            <v>0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ce"/>
      <sheetName val="Neues Jahr generieren"/>
      <sheetName val="Hausblatt"/>
      <sheetName val="Zuschläge"/>
      <sheetName val="Personaldaten"/>
      <sheetName val="Bedarf Jan"/>
      <sheetName val="Planung Jan"/>
      <sheetName val="Dienst Jan"/>
      <sheetName val="Bedarf Feb"/>
      <sheetName val="Planung Feb"/>
      <sheetName val="Dienst Feb"/>
      <sheetName val="Bedarf Mrz"/>
      <sheetName val="Planung Mrz"/>
      <sheetName val="Dienst Mrz"/>
      <sheetName val="Bedarf Apr"/>
      <sheetName val="Planung Apr"/>
      <sheetName val="Dienst Apr"/>
      <sheetName val="Bedarf Mai"/>
      <sheetName val="Planung Mai"/>
      <sheetName val="Dienst Mai"/>
      <sheetName val="Bedarf Jun"/>
      <sheetName val="Planung Jun"/>
      <sheetName val="Dienst Jun"/>
      <sheetName val="Bedarf Jul"/>
      <sheetName val="Planung Jul"/>
      <sheetName val="Dienst Jul"/>
      <sheetName val="Bedarf Aug"/>
      <sheetName val="Planung Aug"/>
      <sheetName val="Dienst Aug"/>
      <sheetName val="Bedarf Sep"/>
      <sheetName val="Planung Sep"/>
      <sheetName val="Dienst Sep"/>
      <sheetName val="Bedarf Okt"/>
      <sheetName val="Planung Okt"/>
      <sheetName val="Dienst Okt"/>
      <sheetName val="Bedarf Nov"/>
      <sheetName val="Planung Nov"/>
      <sheetName val="Dienst Nov"/>
      <sheetName val="Bedarf Dez"/>
      <sheetName val="Planung Dez"/>
      <sheetName val="Dienst Dez"/>
      <sheetName val="Berechnung Sonderleistungen"/>
    </sheetNames>
    <sheetDataSet>
      <sheetData sheetId="0"/>
      <sheetData sheetId="1"/>
      <sheetData sheetId="2">
        <row r="2">
          <cell r="A2">
            <v>1</v>
          </cell>
          <cell r="B2" t="str">
            <v>Mo</v>
          </cell>
        </row>
        <row r="3">
          <cell r="A3">
            <v>2</v>
          </cell>
          <cell r="B3" t="str">
            <v>Di</v>
          </cell>
        </row>
        <row r="4">
          <cell r="A4">
            <v>3</v>
          </cell>
          <cell r="B4" t="str">
            <v>Mi</v>
          </cell>
        </row>
        <row r="5">
          <cell r="A5">
            <v>4</v>
          </cell>
          <cell r="B5" t="str">
            <v>Do</v>
          </cell>
        </row>
        <row r="6">
          <cell r="A6">
            <v>5</v>
          </cell>
          <cell r="B6" t="str">
            <v>Fr</v>
          </cell>
        </row>
        <row r="7">
          <cell r="A7">
            <v>6</v>
          </cell>
          <cell r="B7" t="str">
            <v>Sa</v>
          </cell>
        </row>
        <row r="8">
          <cell r="A8">
            <v>7</v>
          </cell>
          <cell r="B8" t="str">
            <v>So</v>
          </cell>
        </row>
        <row r="11">
          <cell r="B11" t="str">
            <v>JAN</v>
          </cell>
          <cell r="C11">
            <v>1</v>
          </cell>
        </row>
        <row r="12">
          <cell r="B12" t="str">
            <v>FEB</v>
          </cell>
          <cell r="C12">
            <v>2</v>
          </cell>
        </row>
        <row r="13">
          <cell r="B13" t="str">
            <v>MRZ</v>
          </cell>
          <cell r="C13">
            <v>3</v>
          </cell>
        </row>
        <row r="14">
          <cell r="B14" t="str">
            <v>APR</v>
          </cell>
          <cell r="C14">
            <v>4</v>
          </cell>
        </row>
        <row r="15">
          <cell r="B15" t="str">
            <v>MAI</v>
          </cell>
          <cell r="C15">
            <v>5</v>
          </cell>
        </row>
        <row r="16">
          <cell r="B16" t="str">
            <v>JUN</v>
          </cell>
          <cell r="C16">
            <v>6</v>
          </cell>
        </row>
        <row r="17">
          <cell r="B17" t="str">
            <v>JUL</v>
          </cell>
          <cell r="C17">
            <v>7</v>
          </cell>
        </row>
        <row r="18">
          <cell r="B18" t="str">
            <v>AUG</v>
          </cell>
          <cell r="C18">
            <v>8</v>
          </cell>
        </row>
        <row r="19">
          <cell r="B19" t="str">
            <v>SEP</v>
          </cell>
          <cell r="C19">
            <v>9</v>
          </cell>
        </row>
        <row r="20">
          <cell r="B20" t="str">
            <v>OKT</v>
          </cell>
          <cell r="C20">
            <v>10</v>
          </cell>
        </row>
        <row r="21">
          <cell r="B21" t="str">
            <v>NOV</v>
          </cell>
          <cell r="C21">
            <v>11</v>
          </cell>
        </row>
        <row r="22">
          <cell r="B22" t="str">
            <v>DEZ</v>
          </cell>
          <cell r="C22">
            <v>12</v>
          </cell>
        </row>
        <row r="53">
          <cell r="B53" t="str">
            <v>Musterhaus</v>
          </cell>
        </row>
        <row r="56">
          <cell r="B56">
            <v>2012</v>
          </cell>
        </row>
        <row r="61">
          <cell r="B61" t="str">
            <v>BY</v>
          </cell>
        </row>
        <row r="65">
          <cell r="T65">
            <v>40909</v>
          </cell>
        </row>
        <row r="66">
          <cell r="T66">
            <v>40914</v>
          </cell>
        </row>
        <row r="67">
          <cell r="T67" t="str">
            <v/>
          </cell>
        </row>
        <row r="68">
          <cell r="T68">
            <v>41005</v>
          </cell>
        </row>
        <row r="69">
          <cell r="T69" t="str">
            <v/>
          </cell>
        </row>
        <row r="70">
          <cell r="T70">
            <v>41008</v>
          </cell>
        </row>
        <row r="71">
          <cell r="T71">
            <v>41030</v>
          </cell>
        </row>
        <row r="72">
          <cell r="T72">
            <v>41046</v>
          </cell>
        </row>
        <row r="73">
          <cell r="T73">
            <v>41057</v>
          </cell>
        </row>
        <row r="74">
          <cell r="T74">
            <v>41067</v>
          </cell>
        </row>
        <row r="75">
          <cell r="T75">
            <v>41129</v>
          </cell>
        </row>
        <row r="76">
          <cell r="T76">
            <v>41136</v>
          </cell>
        </row>
        <row r="77">
          <cell r="T77">
            <v>41185</v>
          </cell>
        </row>
        <row r="78">
          <cell r="T78" t="str">
            <v/>
          </cell>
        </row>
        <row r="79">
          <cell r="T79">
            <v>41214</v>
          </cell>
        </row>
        <row r="80">
          <cell r="T80">
            <v>41234</v>
          </cell>
        </row>
        <row r="81">
          <cell r="T81">
            <v>41268</v>
          </cell>
        </row>
        <row r="82">
          <cell r="T82">
            <v>41269</v>
          </cell>
        </row>
        <row r="83">
          <cell r="T83" t="str">
            <v/>
          </cell>
        </row>
        <row r="84">
          <cell r="T84" t="str">
            <v/>
          </cell>
        </row>
        <row r="88">
          <cell r="A88">
            <v>4</v>
          </cell>
          <cell r="B88">
            <v>0</v>
          </cell>
        </row>
        <row r="89">
          <cell r="A89">
            <v>6</v>
          </cell>
          <cell r="B89">
            <v>0.5</v>
          </cell>
        </row>
        <row r="90">
          <cell r="A90">
            <v>8</v>
          </cell>
          <cell r="B90">
            <v>0.5</v>
          </cell>
        </row>
        <row r="94">
          <cell r="B94">
            <v>1</v>
          </cell>
        </row>
        <row r="97">
          <cell r="B97">
            <v>30</v>
          </cell>
        </row>
        <row r="99">
          <cell r="B99">
            <v>30</v>
          </cell>
        </row>
        <row r="107">
          <cell r="B107">
            <v>12</v>
          </cell>
        </row>
        <row r="112">
          <cell r="B112">
            <v>0.2</v>
          </cell>
        </row>
        <row r="113">
          <cell r="B113">
            <v>0.26</v>
          </cell>
        </row>
        <row r="119">
          <cell r="B119" t="str">
            <v>K</v>
          </cell>
        </row>
        <row r="120">
          <cell r="B120" t="str">
            <v>DK</v>
          </cell>
        </row>
        <row r="121">
          <cell r="B121" t="str">
            <v>U</v>
          </cell>
        </row>
        <row r="122">
          <cell r="B122" t="str">
            <v>F</v>
          </cell>
        </row>
        <row r="123">
          <cell r="B123" t="str">
            <v>BS</v>
          </cell>
        </row>
        <row r="124">
          <cell r="B124" t="str">
            <v>AF</v>
          </cell>
        </row>
      </sheetData>
      <sheetData sheetId="3"/>
      <sheetData sheetId="4">
        <row r="1">
          <cell r="B1" t="str">
            <v>MA 1</v>
          </cell>
          <cell r="E1" t="str">
            <v>MA 2</v>
          </cell>
          <cell r="H1" t="str">
            <v>MA 3</v>
          </cell>
          <cell r="K1" t="str">
            <v>MA 4</v>
          </cell>
          <cell r="N1" t="str">
            <v>MA 5</v>
          </cell>
          <cell r="Q1" t="str">
            <v>MA 6</v>
          </cell>
          <cell r="T1" t="str">
            <v>MA 7</v>
          </cell>
          <cell r="W1" t="str">
            <v>MA 8</v>
          </cell>
          <cell r="Z1" t="str">
            <v>MA 9</v>
          </cell>
          <cell r="AC1" t="str">
            <v>MA 10</v>
          </cell>
        </row>
        <row r="2">
          <cell r="B2">
            <v>8</v>
          </cell>
          <cell r="E2">
            <v>8</v>
          </cell>
          <cell r="H2">
            <v>8</v>
          </cell>
          <cell r="K2">
            <v>6</v>
          </cell>
          <cell r="N2">
            <v>6</v>
          </cell>
          <cell r="Q2">
            <v>6</v>
          </cell>
          <cell r="T2">
            <v>6</v>
          </cell>
          <cell r="W2">
            <v>7.2</v>
          </cell>
          <cell r="Z2">
            <v>6</v>
          </cell>
          <cell r="AC2">
            <v>8</v>
          </cell>
        </row>
        <row r="4">
          <cell r="B4">
            <v>6</v>
          </cell>
          <cell r="E4">
            <v>5</v>
          </cell>
          <cell r="H4">
            <v>5</v>
          </cell>
          <cell r="K4">
            <v>5</v>
          </cell>
          <cell r="N4">
            <v>5</v>
          </cell>
          <cell r="Q4">
            <v>5</v>
          </cell>
          <cell r="T4">
            <v>5</v>
          </cell>
          <cell r="W4">
            <v>5</v>
          </cell>
          <cell r="Z4">
            <v>5</v>
          </cell>
        </row>
        <row r="31">
          <cell r="B31" t="str">
            <v>Mitarbeiter11</v>
          </cell>
          <cell r="E31" t="str">
            <v>Mitarbeiter12</v>
          </cell>
          <cell r="H31" t="str">
            <v>Mitarbeiter13</v>
          </cell>
          <cell r="K31" t="str">
            <v>Mitarbeiter14</v>
          </cell>
          <cell r="N31" t="str">
            <v>Mitarbeiter15</v>
          </cell>
          <cell r="Q31" t="str">
            <v>Mitarbeiter16</v>
          </cell>
          <cell r="T31" t="str">
            <v>Mitarbeiter17</v>
          </cell>
          <cell r="W31" t="str">
            <v>Mitarbeiter18</v>
          </cell>
          <cell r="Z31" t="str">
            <v>Mitarbeiter19</v>
          </cell>
          <cell r="AC31" t="str">
            <v>Mitarbeiter20</v>
          </cell>
        </row>
        <row r="60">
          <cell r="B60" t="str">
            <v>Mitarbeiter21</v>
          </cell>
          <cell r="E60" t="str">
            <v>Mitarbeiter22</v>
          </cell>
          <cell r="H60" t="str">
            <v>Mitarbeiter23</v>
          </cell>
          <cell r="K60" t="str">
            <v>Mitarbeiter24</v>
          </cell>
          <cell r="N60" t="str">
            <v>Mitarbeiter25</v>
          </cell>
          <cell r="Q60" t="str">
            <v>Mitarbeiter26</v>
          </cell>
          <cell r="T60" t="str">
            <v>Mitarbeiter27</v>
          </cell>
          <cell r="W60" t="str">
            <v>Mitarbeiter28</v>
          </cell>
          <cell r="Z60" t="str">
            <v>Mitarbeiter29</v>
          </cell>
          <cell r="AC60" t="str">
            <v>Mitarbeiter30</v>
          </cell>
        </row>
      </sheetData>
      <sheetData sheetId="5"/>
      <sheetData sheetId="6">
        <row r="22">
          <cell r="AJ22">
            <v>0</v>
          </cell>
        </row>
        <row r="23">
          <cell r="AJ23">
            <v>0</v>
          </cell>
        </row>
        <row r="36">
          <cell r="AJ36">
            <v>0</v>
          </cell>
        </row>
        <row r="37">
          <cell r="AJ37">
            <v>0</v>
          </cell>
        </row>
        <row r="50">
          <cell r="AJ50">
            <v>0</v>
          </cell>
        </row>
        <row r="51">
          <cell r="AJ51">
            <v>0</v>
          </cell>
        </row>
        <row r="64">
          <cell r="AJ64">
            <v>0</v>
          </cell>
        </row>
        <row r="65">
          <cell r="AJ65">
            <v>0</v>
          </cell>
        </row>
        <row r="78">
          <cell r="AJ78">
            <v>0</v>
          </cell>
        </row>
        <row r="79">
          <cell r="AJ79">
            <v>0</v>
          </cell>
        </row>
        <row r="92">
          <cell r="AJ92">
            <v>0</v>
          </cell>
        </row>
        <row r="93">
          <cell r="AJ93">
            <v>0</v>
          </cell>
        </row>
        <row r="106">
          <cell r="AJ106">
            <v>0</v>
          </cell>
        </row>
        <row r="107">
          <cell r="AJ107">
            <v>0</v>
          </cell>
        </row>
        <row r="120">
          <cell r="AJ120">
            <v>0</v>
          </cell>
        </row>
        <row r="121">
          <cell r="AJ121">
            <v>0</v>
          </cell>
        </row>
        <row r="134">
          <cell r="AJ134">
            <v>0</v>
          </cell>
        </row>
        <row r="135">
          <cell r="AJ135">
            <v>0</v>
          </cell>
        </row>
        <row r="148">
          <cell r="AJ148">
            <v>0</v>
          </cell>
        </row>
        <row r="149">
          <cell r="AJ149">
            <v>0</v>
          </cell>
        </row>
        <row r="162">
          <cell r="AJ162">
            <v>0</v>
          </cell>
        </row>
        <row r="163">
          <cell r="AJ163">
            <v>0</v>
          </cell>
        </row>
        <row r="176">
          <cell r="AJ176">
            <v>0</v>
          </cell>
        </row>
        <row r="177">
          <cell r="AJ177">
            <v>0</v>
          </cell>
        </row>
        <row r="190">
          <cell r="AJ190">
            <v>0</v>
          </cell>
        </row>
        <row r="191">
          <cell r="AJ191">
            <v>0</v>
          </cell>
        </row>
        <row r="204">
          <cell r="AJ204">
            <v>0</v>
          </cell>
        </row>
        <row r="205">
          <cell r="AJ205">
            <v>0</v>
          </cell>
        </row>
        <row r="218">
          <cell r="AJ218">
            <v>0</v>
          </cell>
        </row>
        <row r="219">
          <cell r="AJ219">
            <v>0</v>
          </cell>
        </row>
        <row r="232">
          <cell r="AJ232">
            <v>0</v>
          </cell>
        </row>
        <row r="233">
          <cell r="AJ233">
            <v>0</v>
          </cell>
        </row>
        <row r="246">
          <cell r="AJ246">
            <v>0</v>
          </cell>
        </row>
        <row r="247">
          <cell r="AJ247">
            <v>0</v>
          </cell>
        </row>
        <row r="260">
          <cell r="AJ260">
            <v>0</v>
          </cell>
        </row>
        <row r="261">
          <cell r="AJ261">
            <v>0</v>
          </cell>
        </row>
        <row r="274">
          <cell r="AJ274">
            <v>0</v>
          </cell>
        </row>
        <row r="275">
          <cell r="AJ275">
            <v>0</v>
          </cell>
        </row>
        <row r="288">
          <cell r="AJ288">
            <v>0</v>
          </cell>
        </row>
        <row r="289">
          <cell r="AJ289">
            <v>0</v>
          </cell>
        </row>
        <row r="302">
          <cell r="AJ302">
            <v>0</v>
          </cell>
        </row>
        <row r="303">
          <cell r="AJ303">
            <v>0</v>
          </cell>
        </row>
        <row r="316">
          <cell r="AJ316">
            <v>0</v>
          </cell>
        </row>
        <row r="317">
          <cell r="AJ317">
            <v>0</v>
          </cell>
        </row>
        <row r="330">
          <cell r="AJ330">
            <v>0</v>
          </cell>
        </row>
        <row r="331">
          <cell r="AJ331">
            <v>0</v>
          </cell>
        </row>
        <row r="344">
          <cell r="AJ344">
            <v>0</v>
          </cell>
        </row>
        <row r="345">
          <cell r="AJ345">
            <v>0</v>
          </cell>
        </row>
        <row r="358">
          <cell r="AJ358">
            <v>0</v>
          </cell>
        </row>
        <row r="359">
          <cell r="AJ359">
            <v>0</v>
          </cell>
        </row>
        <row r="372">
          <cell r="AJ372">
            <v>0</v>
          </cell>
        </row>
        <row r="373">
          <cell r="AJ373">
            <v>0</v>
          </cell>
        </row>
        <row r="386">
          <cell r="AJ386">
            <v>0</v>
          </cell>
        </row>
        <row r="387">
          <cell r="AJ387">
            <v>0</v>
          </cell>
        </row>
        <row r="400">
          <cell r="AJ400">
            <v>0</v>
          </cell>
        </row>
        <row r="401">
          <cell r="AJ401">
            <v>0</v>
          </cell>
        </row>
        <row r="414">
          <cell r="AJ414">
            <v>0</v>
          </cell>
        </row>
        <row r="415">
          <cell r="AJ415">
            <v>0</v>
          </cell>
        </row>
        <row r="428">
          <cell r="AJ428">
            <v>0</v>
          </cell>
        </row>
        <row r="429">
          <cell r="AJ429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rgb="FF92D050"/>
    <pageSetUpPr fitToPage="1"/>
  </sheetPr>
  <dimension ref="A1:AO129"/>
  <sheetViews>
    <sheetView showGridLines="0" tabSelected="1" topLeftCell="A56" zoomScaleNormal="100" zoomScaleSheetLayoutView="85" workbookViewId="0">
      <selection activeCell="L20" sqref="L20"/>
    </sheetView>
  </sheetViews>
  <sheetFormatPr baseColWidth="10" defaultColWidth="11.44140625" defaultRowHeight="13.2" x14ac:dyDescent="0.25"/>
  <cols>
    <col min="1" max="1" width="33.88671875" style="24" customWidth="1"/>
    <col min="2" max="2" width="10.88671875" style="25" customWidth="1"/>
    <col min="3" max="3" width="11.44140625" style="26"/>
    <col min="4" max="4" width="33.6640625" style="2" customWidth="1"/>
    <col min="5" max="5" width="5" style="1" customWidth="1"/>
    <col min="6" max="41" width="11.44140625" style="1"/>
    <col min="42" max="16384" width="11.44140625" style="2"/>
  </cols>
  <sheetData>
    <row r="1" spans="1:41" ht="15.6" x14ac:dyDescent="0.3">
      <c r="A1" s="51" t="s">
        <v>47</v>
      </c>
      <c r="B1" s="97" t="s">
        <v>73</v>
      </c>
      <c r="C1" s="98"/>
      <c r="D1" s="99"/>
    </row>
    <row r="2" spans="1:41" ht="15.6" x14ac:dyDescent="0.3">
      <c r="A2" s="51" t="s">
        <v>48</v>
      </c>
      <c r="B2" s="97">
        <v>2024</v>
      </c>
      <c r="C2" s="98"/>
      <c r="D2" s="99"/>
    </row>
    <row r="3" spans="1:41" s="4" customFormat="1" ht="39.6" x14ac:dyDescent="0.25">
      <c r="A3" s="50" t="s">
        <v>0</v>
      </c>
      <c r="B3" s="50" t="s">
        <v>0</v>
      </c>
      <c r="C3" s="50" t="s">
        <v>1</v>
      </c>
      <c r="D3" s="50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s="5" customFormat="1" ht="13.5" customHeight="1" thickBot="1" x14ac:dyDescent="0.3">
      <c r="A4" s="54" t="s">
        <v>40</v>
      </c>
      <c r="B4" s="70">
        <v>2</v>
      </c>
      <c r="C4" s="31">
        <f>B4*1</f>
        <v>2</v>
      </c>
      <c r="D4" s="72" t="s">
        <v>72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s="5" customFormat="1" ht="13.5" customHeight="1" thickBot="1" x14ac:dyDescent="0.3">
      <c r="A5" s="54" t="s">
        <v>40</v>
      </c>
      <c r="B5" s="70"/>
      <c r="C5" s="31">
        <f>B5*1</f>
        <v>0</v>
      </c>
      <c r="D5" s="7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s="5" customFormat="1" ht="13.5" customHeight="1" thickBot="1" x14ac:dyDescent="0.3">
      <c r="A6" s="54" t="s">
        <v>41</v>
      </c>
      <c r="B6" s="70">
        <v>12</v>
      </c>
      <c r="C6" s="31">
        <f>B6*2</f>
        <v>24</v>
      </c>
      <c r="D6" s="72" t="s">
        <v>72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12.75" customHeight="1" x14ac:dyDescent="0.25">
      <c r="A7" s="54" t="s">
        <v>41</v>
      </c>
      <c r="B7" s="70"/>
      <c r="C7" s="31">
        <f>B7*2</f>
        <v>0</v>
      </c>
      <c r="D7" s="72"/>
    </row>
    <row r="8" spans="1:41" s="5" customFormat="1" ht="13.5" customHeight="1" thickBot="1" x14ac:dyDescent="0.3">
      <c r="A8" s="54" t="s">
        <v>41</v>
      </c>
      <c r="B8" s="70"/>
      <c r="C8" s="31">
        <f>B8*2</f>
        <v>0</v>
      </c>
      <c r="D8" s="7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s="5" customFormat="1" ht="13.5" customHeight="1" thickBot="1" x14ac:dyDescent="0.3">
      <c r="A9" s="54" t="s">
        <v>42</v>
      </c>
      <c r="B9" s="70">
        <v>3</v>
      </c>
      <c r="C9" s="31">
        <f>B9*3</f>
        <v>9</v>
      </c>
      <c r="D9" s="72" t="s">
        <v>72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s="5" customFormat="1" ht="13.5" customHeight="1" thickBot="1" x14ac:dyDescent="0.3">
      <c r="A10" s="54" t="s">
        <v>42</v>
      </c>
      <c r="B10" s="70"/>
      <c r="C10" s="31">
        <f>B10*3</f>
        <v>0</v>
      </c>
      <c r="D10" s="7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5" customFormat="1" ht="13.5" customHeight="1" thickBot="1" x14ac:dyDescent="0.3">
      <c r="A11" s="54" t="s">
        <v>42</v>
      </c>
      <c r="B11" s="70"/>
      <c r="C11" s="31">
        <f>B11*3</f>
        <v>0</v>
      </c>
      <c r="D11" s="7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ht="12.75" customHeight="1" x14ac:dyDescent="0.25">
      <c r="A12" s="54" t="s">
        <v>43</v>
      </c>
      <c r="B12" s="70">
        <v>6</v>
      </c>
      <c r="C12" s="31">
        <f>B12*4</f>
        <v>24</v>
      </c>
      <c r="D12" s="72" t="s">
        <v>72</v>
      </c>
    </row>
    <row r="13" spans="1:41" s="5" customFormat="1" ht="13.5" customHeight="1" thickBot="1" x14ac:dyDescent="0.3">
      <c r="A13" s="54" t="s">
        <v>43</v>
      </c>
      <c r="B13" s="70">
        <v>4</v>
      </c>
      <c r="C13" s="31">
        <f>B13*4</f>
        <v>16</v>
      </c>
      <c r="D13" s="72" t="s">
        <v>70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5" customFormat="1" ht="13.5" customHeight="1" thickBot="1" x14ac:dyDescent="0.3">
      <c r="A14" s="54" t="s">
        <v>44</v>
      </c>
      <c r="B14" s="70">
        <v>4</v>
      </c>
      <c r="C14" s="31">
        <f>B14*5</f>
        <v>20</v>
      </c>
      <c r="D14" s="72" t="s">
        <v>70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5" customFormat="1" ht="13.5" customHeight="1" thickBot="1" x14ac:dyDescent="0.3">
      <c r="A15" s="54" t="s">
        <v>44</v>
      </c>
      <c r="B15" s="70">
        <v>2</v>
      </c>
      <c r="C15" s="31">
        <f>B15*5</f>
        <v>10</v>
      </c>
      <c r="D15" s="72" t="s">
        <v>72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5" customFormat="1" ht="13.5" customHeight="1" thickBot="1" x14ac:dyDescent="0.3">
      <c r="A16" s="54" t="s">
        <v>45</v>
      </c>
      <c r="B16" s="70">
        <v>3</v>
      </c>
      <c r="C16" s="31">
        <f>B16*6</f>
        <v>18</v>
      </c>
      <c r="D16" s="72" t="s">
        <v>72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s="8" customFormat="1" x14ac:dyDescent="0.25">
      <c r="A17" s="54" t="s">
        <v>45</v>
      </c>
      <c r="B17" s="70"/>
      <c r="C17" s="31">
        <f>B17*6</f>
        <v>0</v>
      </c>
      <c r="D17" s="72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 spans="1:41" s="30" customFormat="1" x14ac:dyDescent="0.25">
      <c r="A18" s="74" t="s">
        <v>71</v>
      </c>
      <c r="B18" s="71"/>
      <c r="C18" s="71"/>
      <c r="D18" s="73"/>
      <c r="E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</row>
    <row r="19" spans="1:41" s="30" customFormat="1" x14ac:dyDescent="0.25">
      <c r="A19" s="74" t="s">
        <v>71</v>
      </c>
      <c r="B19" s="71"/>
      <c r="C19" s="71"/>
      <c r="D19" s="73"/>
      <c r="E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</row>
    <row r="20" spans="1:41" s="30" customFormat="1" x14ac:dyDescent="0.25">
      <c r="A20" s="75" t="s">
        <v>69</v>
      </c>
      <c r="B20" s="71"/>
      <c r="C20" s="71"/>
      <c r="D20" s="73"/>
      <c r="E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</row>
    <row r="21" spans="1:41" s="30" customFormat="1" x14ac:dyDescent="0.25">
      <c r="A21" s="75"/>
      <c r="B21" s="71"/>
      <c r="C21" s="71"/>
      <c r="D21" s="73"/>
      <c r="E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</row>
    <row r="22" spans="1:41" s="30" customFormat="1" x14ac:dyDescent="0.25">
      <c r="A22" s="75"/>
      <c r="B22" s="71"/>
      <c r="C22" s="71"/>
      <c r="D22" s="73"/>
      <c r="E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</row>
    <row r="23" spans="1:41" s="30" customFormat="1" x14ac:dyDescent="0.25">
      <c r="A23" s="75"/>
      <c r="B23" s="71"/>
      <c r="C23" s="71"/>
      <c r="D23" s="73"/>
      <c r="E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</row>
    <row r="24" spans="1:41" s="30" customFormat="1" x14ac:dyDescent="0.25">
      <c r="A24" s="75"/>
      <c r="B24" s="71"/>
      <c r="C24" s="71"/>
      <c r="D24" s="73"/>
      <c r="E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</row>
    <row r="25" spans="1:41" s="30" customFormat="1" x14ac:dyDescent="0.25">
      <c r="A25" s="75"/>
      <c r="B25" s="71"/>
      <c r="C25" s="71"/>
      <c r="D25" s="73"/>
      <c r="E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</row>
    <row r="26" spans="1:41" s="30" customFormat="1" x14ac:dyDescent="0.25">
      <c r="A26" s="75"/>
      <c r="B26" s="71"/>
      <c r="C26" s="71"/>
      <c r="D26" s="73"/>
      <c r="E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</row>
    <row r="27" spans="1:41" s="30" customFormat="1" x14ac:dyDescent="0.25">
      <c r="A27" s="75"/>
      <c r="B27" s="71"/>
      <c r="C27" s="71"/>
      <c r="D27" s="73"/>
      <c r="E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</row>
    <row r="28" spans="1:41" s="30" customFormat="1" x14ac:dyDescent="0.25">
      <c r="A28" s="75"/>
      <c r="B28" s="71"/>
      <c r="C28" s="71"/>
      <c r="D28" s="73"/>
      <c r="E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</row>
    <row r="29" spans="1:41" s="30" customFormat="1" x14ac:dyDescent="0.25">
      <c r="A29" s="75"/>
      <c r="B29" s="71"/>
      <c r="C29" s="71"/>
      <c r="D29" s="73"/>
      <c r="E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</row>
    <row r="30" spans="1:41" s="36" customFormat="1" x14ac:dyDescent="0.25">
      <c r="A30" s="32" t="s">
        <v>3</v>
      </c>
      <c r="B30" s="33">
        <f>SUM(B4:B29)</f>
        <v>36</v>
      </c>
      <c r="C30" s="33">
        <f>SUM(C4:C29)</f>
        <v>123</v>
      </c>
      <c r="D30" s="34"/>
      <c r="E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</row>
    <row r="31" spans="1:41" s="1" customFormat="1" ht="43.5" customHeight="1" x14ac:dyDescent="0.25">
      <c r="A31" s="10"/>
      <c r="B31" s="11"/>
      <c r="C31" s="11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41" s="13" customFormat="1" ht="26.4" x14ac:dyDescent="0.25">
      <c r="A32" s="40" t="s">
        <v>4</v>
      </c>
      <c r="B32" s="40" t="s">
        <v>5</v>
      </c>
      <c r="C32" s="40" t="s">
        <v>6</v>
      </c>
      <c r="D32" s="53" t="s">
        <v>51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</row>
    <row r="33" spans="1:41" s="15" customFormat="1" x14ac:dyDescent="0.25">
      <c r="A33" s="76" t="s">
        <v>60</v>
      </c>
      <c r="B33" s="77"/>
      <c r="C33" s="77">
        <v>30</v>
      </c>
      <c r="D33" s="78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</row>
    <row r="34" spans="1:41" s="15" customFormat="1" x14ac:dyDescent="0.25">
      <c r="A34" s="76" t="s">
        <v>61</v>
      </c>
      <c r="B34" s="77"/>
      <c r="C34" s="77">
        <v>30</v>
      </c>
      <c r="D34" s="78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</row>
    <row r="35" spans="1:41" s="15" customFormat="1" ht="12.75" customHeight="1" x14ac:dyDescent="0.25">
      <c r="A35" s="76" t="s">
        <v>62</v>
      </c>
      <c r="B35" s="77"/>
      <c r="C35" s="77">
        <v>30</v>
      </c>
      <c r="D35" s="78" t="s">
        <v>64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</row>
    <row r="36" spans="1:41" s="15" customFormat="1" ht="12.75" customHeight="1" x14ac:dyDescent="0.25">
      <c r="A36" s="76" t="s">
        <v>63</v>
      </c>
      <c r="B36" s="77"/>
      <c r="C36" s="77">
        <v>30</v>
      </c>
      <c r="D36" s="78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</row>
    <row r="37" spans="1:41" s="15" customFormat="1" x14ac:dyDescent="0.25">
      <c r="A37" s="76" t="s">
        <v>80</v>
      </c>
      <c r="B37" s="77"/>
      <c r="C37" s="77">
        <v>30</v>
      </c>
      <c r="D37" s="78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</row>
    <row r="38" spans="1:41" s="15" customFormat="1" x14ac:dyDescent="0.25">
      <c r="A38" s="76" t="s">
        <v>81</v>
      </c>
      <c r="B38" s="77"/>
      <c r="C38" s="77">
        <v>30</v>
      </c>
      <c r="D38" s="78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</row>
    <row r="39" spans="1:41" s="15" customFormat="1" x14ac:dyDescent="0.25">
      <c r="A39" s="76" t="s">
        <v>82</v>
      </c>
      <c r="B39" s="77"/>
      <c r="C39" s="77">
        <v>30</v>
      </c>
      <c r="D39" s="78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</row>
    <row r="40" spans="1:41" s="15" customFormat="1" x14ac:dyDescent="0.25">
      <c r="A40" s="76" t="s">
        <v>83</v>
      </c>
      <c r="B40" s="77"/>
      <c r="C40" s="77">
        <v>30</v>
      </c>
      <c r="D40" s="78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</row>
    <row r="41" spans="1:41" s="15" customFormat="1" x14ac:dyDescent="0.25">
      <c r="A41" s="76"/>
      <c r="B41" s="77"/>
      <c r="C41" s="77"/>
      <c r="D41" s="78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</row>
    <row r="42" spans="1:41" s="15" customFormat="1" x14ac:dyDescent="0.25">
      <c r="A42" s="76"/>
      <c r="B42" s="77"/>
      <c r="C42" s="77"/>
      <c r="D42" s="78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</row>
    <row r="43" spans="1:41" s="15" customFormat="1" x14ac:dyDescent="0.25">
      <c r="A43" s="76"/>
      <c r="B43" s="77"/>
      <c r="C43" s="77"/>
      <c r="D43" s="78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</row>
    <row r="44" spans="1:41" s="15" customFormat="1" x14ac:dyDescent="0.25">
      <c r="A44" s="76"/>
      <c r="B44" s="77"/>
      <c r="C44" s="77"/>
      <c r="D44" s="78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</row>
    <row r="45" spans="1:41" s="15" customFormat="1" x14ac:dyDescent="0.25">
      <c r="A45" s="76"/>
      <c r="B45" s="77"/>
      <c r="C45" s="77"/>
      <c r="D45" s="78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</row>
    <row r="46" spans="1:41" s="15" customFormat="1" x14ac:dyDescent="0.25">
      <c r="A46" s="90" t="s">
        <v>79</v>
      </c>
      <c r="B46" s="88"/>
      <c r="C46" s="91">
        <f>SUM(C33:C45)</f>
        <v>240</v>
      </c>
      <c r="D46" s="89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</row>
    <row r="47" spans="1:41" s="1" customFormat="1" ht="33.75" hidden="1" customHeight="1" x14ac:dyDescent="0.25">
      <c r="A47" s="10"/>
      <c r="B47" s="11"/>
      <c r="C47" s="11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41" s="17" customFormat="1" ht="26.4" hidden="1" x14ac:dyDescent="0.25">
      <c r="A48" s="40" t="s">
        <v>7</v>
      </c>
      <c r="B48" s="42" t="s">
        <v>5</v>
      </c>
      <c r="C48" s="42" t="s">
        <v>6</v>
      </c>
      <c r="D48" s="43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</row>
    <row r="49" spans="1:41" s="15" customFormat="1" hidden="1" x14ac:dyDescent="0.25">
      <c r="A49" s="44"/>
      <c r="B49" s="45"/>
      <c r="C49" s="45"/>
      <c r="D49" s="59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</row>
    <row r="50" spans="1:41" s="15" customFormat="1" hidden="1" x14ac:dyDescent="0.25">
      <c r="A50" s="44"/>
      <c r="B50" s="45"/>
      <c r="C50" s="45"/>
      <c r="D50" s="59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</row>
    <row r="51" spans="1:41" s="15" customFormat="1" hidden="1" x14ac:dyDescent="0.25">
      <c r="A51" s="44"/>
      <c r="B51" s="45"/>
      <c r="C51" s="45"/>
      <c r="D51" s="59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</row>
    <row r="52" spans="1:41" s="15" customFormat="1" hidden="1" x14ac:dyDescent="0.25">
      <c r="A52" s="44"/>
      <c r="B52" s="45"/>
      <c r="C52" s="45"/>
      <c r="D52" s="59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</row>
    <row r="53" spans="1:41" s="15" customFormat="1" hidden="1" x14ac:dyDescent="0.25">
      <c r="A53" s="44"/>
      <c r="B53" s="45"/>
      <c r="C53" s="45"/>
      <c r="D53" s="59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</row>
    <row r="54" spans="1:41" s="15" customFormat="1" hidden="1" x14ac:dyDescent="0.25">
      <c r="A54" s="44"/>
      <c r="B54" s="45"/>
      <c r="C54" s="45"/>
      <c r="D54" s="59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</row>
    <row r="55" spans="1:41" s="15" customFormat="1" hidden="1" x14ac:dyDescent="0.25">
      <c r="A55" s="44"/>
      <c r="B55" s="45"/>
      <c r="C55" s="45"/>
      <c r="D55" s="59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</row>
    <row r="56" spans="1:41" s="1" customFormat="1" ht="32.25" customHeight="1" x14ac:dyDescent="0.25">
      <c r="B56" s="11"/>
      <c r="C56" s="11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41" s="13" customFormat="1" ht="25.5" customHeight="1" x14ac:dyDescent="0.25">
      <c r="A57" s="40" t="s">
        <v>8</v>
      </c>
      <c r="B57" s="79">
        <f>B2</f>
        <v>2024</v>
      </c>
      <c r="C57" s="79" t="s">
        <v>74</v>
      </c>
      <c r="D57" s="39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</row>
    <row r="58" spans="1:41" s="5" customFormat="1" ht="24.75" customHeight="1" thickBot="1" x14ac:dyDescent="0.3">
      <c r="A58" s="18" t="s">
        <v>9</v>
      </c>
      <c r="B58" s="80">
        <v>18370</v>
      </c>
      <c r="C58" s="81">
        <v>16600</v>
      </c>
      <c r="D58" s="57" t="s">
        <v>52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24.75" customHeight="1" x14ac:dyDescent="0.25">
      <c r="A59" s="18" t="s">
        <v>10</v>
      </c>
      <c r="B59" s="80">
        <v>9200</v>
      </c>
      <c r="C59" s="81">
        <v>6916</v>
      </c>
      <c r="D59" s="57" t="s">
        <v>56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1:41" ht="24.75" customHeight="1" x14ac:dyDescent="0.25">
      <c r="A60" s="18" t="s">
        <v>11</v>
      </c>
      <c r="B60" s="60">
        <f>B58/B59</f>
        <v>1.9967391304347826</v>
      </c>
      <c r="C60" s="61">
        <f>C58/C59</f>
        <v>2.4002313475997687</v>
      </c>
      <c r="D60" s="57" t="s">
        <v>53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1:41" ht="24.75" customHeight="1" x14ac:dyDescent="0.25">
      <c r="A61" s="18" t="s">
        <v>12</v>
      </c>
      <c r="B61" s="82">
        <v>260</v>
      </c>
      <c r="C61" s="83">
        <v>247</v>
      </c>
      <c r="D61" s="58" t="s">
        <v>67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1:41" ht="24.75" customHeight="1" x14ac:dyDescent="0.25">
      <c r="A62" s="18" t="s">
        <v>13</v>
      </c>
      <c r="B62" s="82">
        <v>210</v>
      </c>
      <c r="C62" s="83">
        <v>210</v>
      </c>
      <c r="D62" s="57" t="s">
        <v>54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1:41" ht="24.75" customHeight="1" x14ac:dyDescent="0.25">
      <c r="A63" s="18" t="s">
        <v>14</v>
      </c>
      <c r="B63" s="62">
        <f>B62/B61</f>
        <v>0.80769230769230771</v>
      </c>
      <c r="C63" s="63">
        <f>C62/C61</f>
        <v>0.8502024291497976</v>
      </c>
      <c r="D63" s="57" t="s">
        <v>55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41" s="1" customFormat="1" ht="26.25" customHeight="1" x14ac:dyDescent="0.25">
      <c r="B64" s="11"/>
      <c r="C64" s="11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41" s="19" customFormat="1" ht="22.5" customHeight="1" x14ac:dyDescent="0.25">
      <c r="A65" s="41" t="s">
        <v>15</v>
      </c>
      <c r="B65" s="38">
        <f>B57</f>
        <v>2024</v>
      </c>
      <c r="C65" s="38" t="str">
        <f>C57</f>
        <v>Vorjahr</v>
      </c>
      <c r="D65" s="3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</row>
    <row r="66" spans="1:41" s="5" customFormat="1" ht="24.75" customHeight="1" thickBot="1" x14ac:dyDescent="0.3">
      <c r="A66" s="64" t="s">
        <v>16</v>
      </c>
      <c r="B66" s="82">
        <v>350</v>
      </c>
      <c r="C66" s="82">
        <v>350</v>
      </c>
      <c r="D66" s="27" t="s">
        <v>17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s="13" customFormat="1" ht="24.75" customHeight="1" x14ac:dyDescent="0.25">
      <c r="A67" s="64" t="s">
        <v>18</v>
      </c>
      <c r="B67" s="82">
        <v>280</v>
      </c>
      <c r="C67" s="82">
        <v>280</v>
      </c>
      <c r="D67" s="28" t="s">
        <v>19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</row>
    <row r="68" spans="1:41" ht="24.75" customHeight="1" x14ac:dyDescent="0.25">
      <c r="A68" s="6" t="s">
        <v>66</v>
      </c>
      <c r="B68" s="60">
        <f>B58/B67</f>
        <v>65.607142857142861</v>
      </c>
      <c r="C68" s="60">
        <f>C58/C67</f>
        <v>59.285714285714285</v>
      </c>
      <c r="D68" s="27" t="s">
        <v>20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1:41" ht="24.75" customHeight="1" x14ac:dyDescent="0.25">
      <c r="A69" s="6" t="s">
        <v>65</v>
      </c>
      <c r="B69" s="65">
        <f>(B58/B67)/C30</f>
        <v>0.53339140534262486</v>
      </c>
      <c r="C69" s="65">
        <f>(C58/C67)/C30</f>
        <v>0.48199767711962832</v>
      </c>
      <c r="D69" s="28" t="s">
        <v>68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1:41" ht="24.75" customHeight="1" x14ac:dyDescent="0.25">
      <c r="A70" s="64" t="s">
        <v>21</v>
      </c>
      <c r="B70" s="66">
        <f>$C$30*365</f>
        <v>44895</v>
      </c>
      <c r="C70" s="66">
        <f>$C$30*365</f>
        <v>44895</v>
      </c>
      <c r="D70" s="27" t="s">
        <v>22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1:41" ht="24.75" customHeight="1" x14ac:dyDescent="0.25">
      <c r="A71" s="64" t="s">
        <v>23</v>
      </c>
      <c r="B71" s="60">
        <f>B58/C30</f>
        <v>149.34959349593495</v>
      </c>
      <c r="C71" s="60">
        <f>C58/C30</f>
        <v>134.95934959349594</v>
      </c>
      <c r="D71" s="27" t="s">
        <v>24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1:41" ht="24.75" customHeight="1" x14ac:dyDescent="0.25">
      <c r="A72" s="6" t="s">
        <v>25</v>
      </c>
      <c r="B72" s="62">
        <f>(B58/B70)</f>
        <v>0.40917696848201357</v>
      </c>
      <c r="C72" s="62">
        <f>(C58/C70)</f>
        <v>0.36975164272190669</v>
      </c>
      <c r="D72" s="27" t="s">
        <v>26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1:41" s="1" customFormat="1" ht="29.25" customHeight="1" x14ac:dyDescent="0.25">
      <c r="B73" s="11"/>
      <c r="C73" s="11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41" s="17" customFormat="1" ht="26.4" x14ac:dyDescent="0.25">
      <c r="A74" s="40" t="s">
        <v>46</v>
      </c>
      <c r="B74" s="41" t="s">
        <v>27</v>
      </c>
      <c r="C74" s="40" t="s">
        <v>28</v>
      </c>
      <c r="D74" s="53" t="s">
        <v>57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</row>
    <row r="75" spans="1:41" s="5" customFormat="1" ht="13.8" thickBot="1" x14ac:dyDescent="0.3">
      <c r="A75" s="84" t="s">
        <v>29</v>
      </c>
      <c r="B75" s="77">
        <v>50</v>
      </c>
      <c r="C75" s="77">
        <v>0</v>
      </c>
      <c r="D75" s="55">
        <f t="shared" ref="D75:D80" si="0">B75*C75</f>
        <v>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x14ac:dyDescent="0.25">
      <c r="A76" s="84" t="s">
        <v>30</v>
      </c>
      <c r="B76" s="77">
        <v>82</v>
      </c>
      <c r="C76" s="85">
        <v>10</v>
      </c>
      <c r="D76" s="55">
        <f t="shared" si="0"/>
        <v>820</v>
      </c>
    </row>
    <row r="77" spans="1:41" x14ac:dyDescent="0.25">
      <c r="A77" s="84" t="s">
        <v>31</v>
      </c>
      <c r="B77" s="77">
        <v>45</v>
      </c>
      <c r="C77" s="85">
        <v>30</v>
      </c>
      <c r="D77" s="55">
        <f t="shared" si="0"/>
        <v>1350</v>
      </c>
    </row>
    <row r="78" spans="1:41" x14ac:dyDescent="0.25">
      <c r="A78" s="86" t="s">
        <v>32</v>
      </c>
      <c r="B78" s="77">
        <v>41</v>
      </c>
      <c r="C78" s="85">
        <v>50</v>
      </c>
      <c r="D78" s="55">
        <f t="shared" si="0"/>
        <v>2050</v>
      </c>
      <c r="E78" s="20"/>
    </row>
    <row r="79" spans="1:41" s="5" customFormat="1" ht="13.8" thickBot="1" x14ac:dyDescent="0.3">
      <c r="A79" s="84" t="s">
        <v>33</v>
      </c>
      <c r="B79" s="77">
        <v>30</v>
      </c>
      <c r="C79" s="85">
        <v>70</v>
      </c>
      <c r="D79" s="55">
        <f t="shared" si="0"/>
        <v>2100</v>
      </c>
      <c r="E79" s="20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s="5" customFormat="1" ht="13.8" thickBot="1" x14ac:dyDescent="0.3">
      <c r="A80" s="84" t="s">
        <v>34</v>
      </c>
      <c r="B80" s="77">
        <v>117</v>
      </c>
      <c r="C80" s="85">
        <v>103</v>
      </c>
      <c r="D80" s="55">
        <f t="shared" si="0"/>
        <v>12051</v>
      </c>
      <c r="E80" s="20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1" x14ac:dyDescent="0.25">
      <c r="A81" s="46" t="s">
        <v>35</v>
      </c>
      <c r="B81" s="47">
        <f>SUM(B75:B80)</f>
        <v>365</v>
      </c>
      <c r="C81" s="47"/>
      <c r="D81" s="67">
        <f>SUM(D75:D80)</f>
        <v>18371</v>
      </c>
    </row>
    <row r="82" spans="1:41" s="1" customFormat="1" ht="29.25" customHeight="1" x14ac:dyDescent="0.25">
      <c r="B82" s="11"/>
      <c r="C82" s="11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41" ht="25.5" customHeight="1" x14ac:dyDescent="0.25">
      <c r="A83" s="37" t="s">
        <v>36</v>
      </c>
      <c r="B83" s="38">
        <f>B57</f>
        <v>2024</v>
      </c>
      <c r="C83" s="38" t="str">
        <f>C57</f>
        <v>Vorjahr</v>
      </c>
      <c r="D83" s="39" t="s">
        <v>49</v>
      </c>
    </row>
    <row r="84" spans="1:41" x14ac:dyDescent="0.25">
      <c r="A84" s="18" t="s">
        <v>37</v>
      </c>
      <c r="B84" s="77">
        <v>100</v>
      </c>
      <c r="C84" s="77">
        <v>80</v>
      </c>
      <c r="D84" s="27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41" x14ac:dyDescent="0.25">
      <c r="A85" s="18" t="s">
        <v>38</v>
      </c>
      <c r="B85" s="96">
        <v>2000</v>
      </c>
      <c r="C85" s="77">
        <v>1600</v>
      </c>
      <c r="D85" s="27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41" x14ac:dyDescent="0.25">
      <c r="A86" s="18" t="s">
        <v>58</v>
      </c>
      <c r="B86" s="56">
        <f>B85*0.6</f>
        <v>1200</v>
      </c>
      <c r="C86" s="56">
        <f>C85*0.6</f>
        <v>960</v>
      </c>
      <c r="D86" s="27" t="s">
        <v>59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41" s="23" customFormat="1" x14ac:dyDescent="0.25">
      <c r="A87" s="52" t="s">
        <v>39</v>
      </c>
      <c r="B87" s="21">
        <f>B58+B86</f>
        <v>19570</v>
      </c>
      <c r="C87" s="21">
        <f>C58+C86</f>
        <v>17560</v>
      </c>
      <c r="D87" s="27" t="s">
        <v>50</v>
      </c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</row>
    <row r="88" spans="1:41" s="1" customFormat="1" ht="20.25" customHeight="1" x14ac:dyDescent="0.25">
      <c r="B88" s="11"/>
      <c r="C88" s="11"/>
    </row>
    <row r="89" spans="1:41" s="1" customFormat="1" x14ac:dyDescent="0.25">
      <c r="A89" s="94" t="s">
        <v>78</v>
      </c>
      <c r="B89" s="94">
        <f>B57</f>
        <v>2024</v>
      </c>
      <c r="C89" s="69" t="str">
        <f>C57</f>
        <v>Vorjahr</v>
      </c>
      <c r="D89" s="95" t="s">
        <v>75</v>
      </c>
    </row>
    <row r="90" spans="1:41" s="1" customFormat="1" x14ac:dyDescent="0.25">
      <c r="A90" s="68" t="s">
        <v>76</v>
      </c>
      <c r="B90" s="92">
        <f>C46/C30</f>
        <v>1.9512195121951219</v>
      </c>
      <c r="C90" s="92">
        <f>C46/C30</f>
        <v>1.9512195121951219</v>
      </c>
      <c r="D90" s="87">
        <v>2</v>
      </c>
    </row>
    <row r="91" spans="1:41" s="1" customFormat="1" ht="26.4" x14ac:dyDescent="0.25">
      <c r="A91" s="68" t="s">
        <v>77</v>
      </c>
      <c r="B91" s="93">
        <f>B87/C46</f>
        <v>81.541666666666671</v>
      </c>
      <c r="C91" s="93">
        <f>C87/C46</f>
        <v>73.166666666666671</v>
      </c>
      <c r="D91" s="87">
        <v>78</v>
      </c>
    </row>
    <row r="92" spans="1:41" s="1" customFormat="1" x14ac:dyDescent="0.25">
      <c r="B92" s="11"/>
      <c r="C92" s="11"/>
    </row>
    <row r="93" spans="1:41" s="1" customFormat="1" x14ac:dyDescent="0.25">
      <c r="B93" s="11"/>
      <c r="C93" s="11"/>
    </row>
    <row r="94" spans="1:41" s="1" customFormat="1" x14ac:dyDescent="0.25">
      <c r="B94" s="11"/>
      <c r="C94" s="11"/>
    </row>
    <row r="95" spans="1:41" s="1" customFormat="1" x14ac:dyDescent="0.25">
      <c r="B95" s="11"/>
      <c r="C95" s="11"/>
    </row>
    <row r="96" spans="1:41" s="1" customFormat="1" x14ac:dyDescent="0.25">
      <c r="B96" s="11"/>
      <c r="C96" s="11"/>
    </row>
    <row r="97" spans="2:3" s="1" customFormat="1" x14ac:dyDescent="0.25">
      <c r="B97" s="11"/>
      <c r="C97" s="11"/>
    </row>
    <row r="98" spans="2:3" s="1" customFormat="1" x14ac:dyDescent="0.25">
      <c r="B98" s="11"/>
      <c r="C98" s="11"/>
    </row>
    <row r="99" spans="2:3" s="1" customFormat="1" x14ac:dyDescent="0.25">
      <c r="B99" s="11"/>
      <c r="C99" s="11"/>
    </row>
    <row r="100" spans="2:3" s="1" customFormat="1" x14ac:dyDescent="0.25">
      <c r="B100" s="11"/>
      <c r="C100" s="11"/>
    </row>
    <row r="101" spans="2:3" s="1" customFormat="1" x14ac:dyDescent="0.25">
      <c r="B101" s="11"/>
      <c r="C101" s="11"/>
    </row>
    <row r="102" spans="2:3" s="1" customFormat="1" x14ac:dyDescent="0.25">
      <c r="B102" s="11"/>
      <c r="C102" s="11"/>
    </row>
    <row r="103" spans="2:3" s="1" customFormat="1" x14ac:dyDescent="0.25">
      <c r="B103" s="11"/>
      <c r="C103" s="11"/>
    </row>
    <row r="104" spans="2:3" s="1" customFormat="1" x14ac:dyDescent="0.25">
      <c r="B104" s="11"/>
      <c r="C104" s="11"/>
    </row>
    <row r="105" spans="2:3" s="1" customFormat="1" x14ac:dyDescent="0.25">
      <c r="B105" s="11"/>
      <c r="C105" s="11"/>
    </row>
    <row r="106" spans="2:3" s="1" customFormat="1" x14ac:dyDescent="0.25">
      <c r="B106" s="11"/>
      <c r="C106" s="11"/>
    </row>
    <row r="107" spans="2:3" s="1" customFormat="1" x14ac:dyDescent="0.25">
      <c r="B107" s="11"/>
      <c r="C107" s="11"/>
    </row>
    <row r="108" spans="2:3" s="1" customFormat="1" x14ac:dyDescent="0.25">
      <c r="B108" s="11"/>
      <c r="C108" s="11"/>
    </row>
    <row r="109" spans="2:3" s="1" customFormat="1" x14ac:dyDescent="0.25">
      <c r="B109" s="11"/>
      <c r="C109" s="11"/>
    </row>
    <row r="110" spans="2:3" s="1" customFormat="1" x14ac:dyDescent="0.25">
      <c r="B110" s="11"/>
      <c r="C110" s="11"/>
    </row>
    <row r="111" spans="2:3" s="1" customFormat="1" x14ac:dyDescent="0.25">
      <c r="B111" s="11"/>
      <c r="C111" s="11"/>
    </row>
    <row r="112" spans="2:3" s="1" customFormat="1" x14ac:dyDescent="0.25">
      <c r="B112" s="11"/>
      <c r="C112" s="11"/>
    </row>
    <row r="113" spans="2:3" s="1" customFormat="1" x14ac:dyDescent="0.25">
      <c r="B113" s="11"/>
      <c r="C113" s="11"/>
    </row>
    <row r="114" spans="2:3" s="1" customFormat="1" x14ac:dyDescent="0.25">
      <c r="B114" s="11"/>
      <c r="C114" s="11"/>
    </row>
    <row r="115" spans="2:3" s="1" customFormat="1" x14ac:dyDescent="0.25">
      <c r="B115" s="11"/>
      <c r="C115" s="11"/>
    </row>
    <row r="116" spans="2:3" s="1" customFormat="1" x14ac:dyDescent="0.25">
      <c r="B116" s="11"/>
      <c r="C116" s="11"/>
    </row>
    <row r="117" spans="2:3" s="1" customFormat="1" x14ac:dyDescent="0.25">
      <c r="B117" s="11"/>
      <c r="C117" s="11"/>
    </row>
    <row r="118" spans="2:3" s="1" customFormat="1" x14ac:dyDescent="0.25">
      <c r="B118" s="11"/>
      <c r="C118" s="11"/>
    </row>
    <row r="119" spans="2:3" s="1" customFormat="1" x14ac:dyDescent="0.25">
      <c r="B119" s="11"/>
      <c r="C119" s="11"/>
    </row>
    <row r="120" spans="2:3" s="1" customFormat="1" x14ac:dyDescent="0.25">
      <c r="B120" s="11"/>
      <c r="C120" s="11"/>
    </row>
    <row r="121" spans="2:3" s="1" customFormat="1" x14ac:dyDescent="0.25">
      <c r="B121" s="11"/>
      <c r="C121" s="11"/>
    </row>
    <row r="122" spans="2:3" s="1" customFormat="1" x14ac:dyDescent="0.25">
      <c r="B122" s="11"/>
      <c r="C122" s="11"/>
    </row>
    <row r="123" spans="2:3" s="1" customFormat="1" x14ac:dyDescent="0.25">
      <c r="B123" s="11"/>
      <c r="C123" s="11"/>
    </row>
    <row r="124" spans="2:3" s="1" customFormat="1" x14ac:dyDescent="0.25">
      <c r="B124" s="11"/>
      <c r="C124" s="11"/>
    </row>
    <row r="125" spans="2:3" s="1" customFormat="1" x14ac:dyDescent="0.25">
      <c r="B125" s="11"/>
      <c r="C125" s="11"/>
    </row>
    <row r="126" spans="2:3" s="1" customFormat="1" x14ac:dyDescent="0.25">
      <c r="B126" s="11"/>
      <c r="C126" s="11"/>
    </row>
    <row r="127" spans="2:3" s="1" customFormat="1" x14ac:dyDescent="0.25">
      <c r="B127" s="11"/>
      <c r="C127" s="11"/>
    </row>
    <row r="128" spans="2:3" s="1" customFormat="1" x14ac:dyDescent="0.25">
      <c r="B128" s="11"/>
      <c r="C128" s="11"/>
    </row>
    <row r="129" spans="2:3" s="1" customFormat="1" x14ac:dyDescent="0.25">
      <c r="B129" s="11"/>
      <c r="C129" s="11"/>
    </row>
  </sheetData>
  <sheetProtection algorithmName="SHA-512" hashValue="CyQo6WCHSq84e2mw+wG4wtfYGNah3oU0wsA1wsvWO9GA5LhSd5EUlMA9sAGVvVjeokR3PImRQan45zTQDBstMw==" saltValue="Vu3anyoQ+s+CkIlTPqVtFw==" spinCount="100000" sheet="1" objects="1" scenarios="1"/>
  <mergeCells count="2">
    <mergeCell ref="B1:D1"/>
    <mergeCell ref="B2:D2"/>
  </mergeCells>
  <phoneticPr fontId="0" type="noConversion"/>
  <pageMargins left="0.70866141732283472" right="0.70866141732283472" top="0.59055118110236227" bottom="0.74803149606299213" header="0.23622047244094491" footer="0.31496062992125984"/>
  <pageSetup paperSize="9" scale="99" fitToHeight="0" orientation="portrait" horizontalDpi="4294967292" r:id="rId1"/>
  <headerFooter scaleWithDoc="0" alignWithMargins="0">
    <oddHeader>&amp;C&amp;"Arial,Fett"&amp;14&amp;UBelegungsanalyse</oddHeader>
    <oddFooter>&amp;L&amp;"Century Gothic,Standard"&amp;9die Bildungsstättenberater, www.die-bildungsstaettenberater.de&amp;R&amp;9&amp;F</oddFooter>
  </headerFooter>
  <rowBreaks count="1" manualBreakCount="1">
    <brk id="4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Belegungsanalyse </vt:lpstr>
      <vt:lpstr>'Belegungsanalyse '!Druckbereich</vt:lpstr>
      <vt:lpstr>'Belegungsanalyse 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</dc:creator>
  <cp:lastModifiedBy>Norbert</cp:lastModifiedBy>
  <cp:lastPrinted>2025-01-21T10:07:29Z</cp:lastPrinted>
  <dcterms:created xsi:type="dcterms:W3CDTF">2012-11-09T15:09:17Z</dcterms:created>
  <dcterms:modified xsi:type="dcterms:W3CDTF">2025-01-21T10:07:42Z</dcterms:modified>
</cp:coreProperties>
</file>